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Sum Insured" sheetId="5" r:id="rId1"/>
    <sheet name="MBD" sheetId="4" r:id="rId2"/>
    <sheet name="Vendor format" sheetId="6" r:id="rId3"/>
    <sheet name="Claimed" sheetId="7" r:id="rId4"/>
    <sheet name="Sheet3" sheetId="9" r:id="rId5"/>
  </sheets>
  <definedNames>
    <definedName name="_xlnm.Print_Area" localSheetId="1">MBD!$A$1:$E$94</definedName>
    <definedName name="_xlnm.Print_Area" localSheetId="0">'Sum Insured'!$A$1:$C$24</definedName>
    <definedName name="_xlnm.Print_Area" localSheetId="2">'Vendor format'!$A$1:$L$19</definedName>
    <definedName name="_xlnm.Print_Titles" localSheetId="1">MBD!$3:$3</definedName>
  </definedNames>
  <calcPr calcId="124519"/>
</workbook>
</file>

<file path=xl/calcChain.xml><?xml version="1.0" encoding="utf-8"?>
<calcChain xmlns="http://schemas.openxmlformats.org/spreadsheetml/2006/main">
  <c r="C15" i="5"/>
  <c r="H11" i="6"/>
  <c r="G11"/>
  <c r="F11"/>
  <c r="E11"/>
  <c r="D11"/>
  <c r="C13" i="5"/>
  <c r="F102" i="4"/>
  <c r="E102"/>
  <c r="E97"/>
  <c r="E98"/>
  <c r="I11" i="6" l="1"/>
  <c r="E5" i="4"/>
  <c r="E100" l="1"/>
  <c r="F100" s="1"/>
  <c r="C20" i="5"/>
  <c r="E92" i="4"/>
  <c r="E91"/>
  <c r="E90"/>
  <c r="E89"/>
  <c r="E84"/>
  <c r="E83"/>
  <c r="E82"/>
  <c r="E77"/>
  <c r="E76"/>
  <c r="E72"/>
  <c r="E71"/>
  <c r="E70"/>
  <c r="E69"/>
  <c r="E68"/>
  <c r="E67"/>
  <c r="E63"/>
  <c r="E62"/>
  <c r="E60"/>
  <c r="E55"/>
  <c r="E53"/>
  <c r="E52"/>
  <c r="E46"/>
  <c r="E45"/>
  <c r="E43"/>
  <c r="E42"/>
  <c r="E41"/>
  <c r="E36"/>
  <c r="E31"/>
  <c r="E27"/>
  <c r="E25"/>
  <c r="E24"/>
  <c r="E20"/>
  <c r="E19"/>
  <c r="E18"/>
  <c r="E14"/>
  <c r="E8"/>
  <c r="E7"/>
  <c r="E6"/>
  <c r="E15" l="1"/>
  <c r="F15" s="1"/>
  <c r="E21"/>
  <c r="F21" s="1"/>
  <c r="E38"/>
  <c r="F38" s="1"/>
  <c r="E49"/>
  <c r="F49" s="1"/>
  <c r="E94"/>
  <c r="E11"/>
  <c r="E73"/>
  <c r="F73" s="1"/>
  <c r="E64"/>
  <c r="F64" s="1"/>
  <c r="E28"/>
  <c r="F28" s="1"/>
  <c r="E57"/>
  <c r="F57" s="1"/>
  <c r="E79"/>
  <c r="F79" s="1"/>
  <c r="E86"/>
  <c r="F86" s="1"/>
  <c r="F11" l="1"/>
  <c r="F94"/>
</calcChain>
</file>

<file path=xl/sharedStrings.xml><?xml version="1.0" encoding="utf-8"?>
<sst xmlns="http://schemas.openxmlformats.org/spreadsheetml/2006/main" count="289" uniqueCount="173">
  <si>
    <t>Sl.No.</t>
  </si>
  <si>
    <t>Nos</t>
  </si>
  <si>
    <t>Particular</t>
  </si>
  <si>
    <t>a</t>
  </si>
  <si>
    <t>b</t>
  </si>
  <si>
    <t>c</t>
  </si>
  <si>
    <t>d</t>
  </si>
  <si>
    <t>e</t>
  </si>
  <si>
    <t>f</t>
  </si>
  <si>
    <t>750 KVA DG set and accessories consists of (4 Nos)</t>
  </si>
  <si>
    <t>Alternator - 4 Nos @ 7 lakhs</t>
  </si>
  <si>
    <t>Engines - 4 Nos @ 33 lakhs</t>
  </si>
  <si>
    <t>ACB Panels</t>
  </si>
  <si>
    <t>Control Panel</t>
  </si>
  <si>
    <t>LT Cables</t>
  </si>
  <si>
    <t>Battery Cells</t>
  </si>
  <si>
    <t>Total of 1</t>
  </si>
  <si>
    <t>Dry type transformer accessories consists of 2 Nos</t>
  </si>
  <si>
    <t>Transformer of 1600 KVA with 2500 amps capacity</t>
  </si>
  <si>
    <t>Total of 2</t>
  </si>
  <si>
    <t xml:space="preserve">Incoming &amp; Outgoing feeder panel and Accessories consists of </t>
  </si>
  <si>
    <t>Vaccum circuit Breaker</t>
  </si>
  <si>
    <t>Automatic Relay Circuits</t>
  </si>
  <si>
    <t>Inter Locking Panels</t>
  </si>
  <si>
    <t>Total of 3</t>
  </si>
  <si>
    <t>AMF Panels Accessories Consists of :</t>
  </si>
  <si>
    <t>Aircuits Breakers</t>
  </si>
  <si>
    <t>Interlocking Circuit Devices</t>
  </si>
  <si>
    <t>Control panels</t>
  </si>
  <si>
    <t>Total of 4</t>
  </si>
  <si>
    <t>M.V.Panels Accessories Consists of :</t>
  </si>
  <si>
    <t>SFU Switches</t>
  </si>
  <si>
    <t>400 amps</t>
  </si>
  <si>
    <t>250 amps</t>
  </si>
  <si>
    <t>630 amps</t>
  </si>
  <si>
    <t>Interlocking Circuits Devices</t>
  </si>
  <si>
    <t>Total of 5</t>
  </si>
  <si>
    <t>Controls Panels</t>
  </si>
  <si>
    <t>Capacitor Panel accessories</t>
  </si>
  <si>
    <t>25 KVAR capacitor</t>
  </si>
  <si>
    <t>ACB 1600 amps</t>
  </si>
  <si>
    <t>Contactor 400 amps</t>
  </si>
  <si>
    <t>SFU switches</t>
  </si>
  <si>
    <t>Interlocking devices</t>
  </si>
  <si>
    <t>Total of 6</t>
  </si>
  <si>
    <t>Electrical Panels &amp; Control</t>
  </si>
  <si>
    <t>Water pumps panels &amp; accessories Consists of</t>
  </si>
  <si>
    <t xml:space="preserve">Safety devices </t>
  </si>
  <si>
    <t>Motors 10 hp</t>
  </si>
  <si>
    <t xml:space="preserve">Borewell pumps </t>
  </si>
  <si>
    <t>Total of 8</t>
  </si>
  <si>
    <t>Fire pumps and accessories Consists of</t>
  </si>
  <si>
    <t>Motors of 12.5 HP @ + Pumps</t>
  </si>
  <si>
    <t>Motors of 100 HP @ + Pumps</t>
  </si>
  <si>
    <t>Motors of 90 HP @ + Pumps</t>
  </si>
  <si>
    <t>Electrical Panels &amp; Control switches for 12.5 HP</t>
  </si>
  <si>
    <t>Diesel Engines for 90 HO motors &amp; Control Panel + Pump</t>
  </si>
  <si>
    <t>Safety Control</t>
  </si>
  <si>
    <t>Total of 9</t>
  </si>
  <si>
    <t>RMU panel and accessories consists of</t>
  </si>
  <si>
    <t>Incoming VCB with panel (2)</t>
  </si>
  <si>
    <t>Outgoing VCB with panel (2)</t>
  </si>
  <si>
    <t>Total of 10</t>
  </si>
  <si>
    <t>Sub - station to private zone area for RPRM,EPRM,LPRM</t>
  </si>
  <si>
    <t>63 amps</t>
  </si>
  <si>
    <t>125 amps</t>
  </si>
  <si>
    <t>Total of 11</t>
  </si>
  <si>
    <t>Sub station to Govt.side area for RPRM,EPRM,LPRM,SFU</t>
  </si>
  <si>
    <t>200 amps</t>
  </si>
  <si>
    <t>Aircuits Breakers - L&amp;T Make</t>
  </si>
  <si>
    <t>Details of Electrical &amp; Mechanical Equipments - Khanija Bhavan</t>
  </si>
  <si>
    <t>Grand total ( MBD)</t>
  </si>
  <si>
    <t>Description</t>
  </si>
  <si>
    <t>Building</t>
  </si>
  <si>
    <t>Electrical Items (MBD items)</t>
  </si>
  <si>
    <t>Total</t>
  </si>
  <si>
    <t>Machinery Beakdown (MBD)</t>
  </si>
  <si>
    <t xml:space="preserve">Fixed Plate Glass </t>
  </si>
  <si>
    <t>Baggage</t>
  </si>
  <si>
    <t>Khanija Bhavan</t>
  </si>
  <si>
    <t>Total of 7</t>
  </si>
  <si>
    <t>Cost of each</t>
  </si>
  <si>
    <t>Sum Insured</t>
  </si>
  <si>
    <t>Lift accessories Consist of 8 nos</t>
  </si>
  <si>
    <t>Gear boxes with motors</t>
  </si>
  <si>
    <t>Chain pully blocks with ropes</t>
  </si>
  <si>
    <t>Lift renowation</t>
  </si>
  <si>
    <t>Total of 12</t>
  </si>
  <si>
    <t xml:space="preserve">Name of Insurance Company : </t>
  </si>
  <si>
    <t>Sl. No.</t>
  </si>
  <si>
    <t>Fire &amp; Allied Perills
including earth quake</t>
  </si>
  <si>
    <t>Electrical &amp; Mechanical Appliances 
(Machinery breakdown)</t>
  </si>
  <si>
    <t>Fixed Plate Glass</t>
  </si>
  <si>
    <t>Terrorism</t>
  </si>
  <si>
    <t xml:space="preserve">Total Premium as per IRA </t>
  </si>
  <si>
    <t xml:space="preserve"> Service Tax</t>
  </si>
  <si>
    <t>Total Premium 
in Rs.</t>
  </si>
  <si>
    <t xml:space="preserve">
Building</t>
  </si>
  <si>
    <t>Plant &amp; Machinery</t>
  </si>
  <si>
    <t>9=3+4</t>
  </si>
  <si>
    <t xml:space="preserve"> -</t>
  </si>
  <si>
    <t>Premium Amount</t>
  </si>
  <si>
    <t>Fire &amp; Allied Perils, including Earth Quake</t>
  </si>
  <si>
    <t>SIGNATURE WITH SEAL</t>
  </si>
  <si>
    <t xml:space="preserve">KHANIJA BHAVAN </t>
  </si>
  <si>
    <t>Sum to be Insured Amt (Rs.)</t>
  </si>
  <si>
    <t>Public Liability, including lift liabilities for 8 No. Lifts of  16 passanger capacity each.     This section should  cover for any major accident to any person within the premises for incidents during the period of insurance.</t>
  </si>
  <si>
    <t xml:space="preserve">Premium Rate as per IRA (%) 
</t>
  </si>
  <si>
    <t>Prescribed format for submission of offer for insurance</t>
  </si>
  <si>
    <t>Public 
Liability
 Including Lift Public Liability</t>
  </si>
  <si>
    <t>Total cost</t>
  </si>
  <si>
    <t xml:space="preserve">Annexure - II </t>
  </si>
  <si>
    <t>Annexure - I</t>
  </si>
  <si>
    <t>Annexure - III</t>
  </si>
  <si>
    <t>Electrical and Electrical item</t>
  </si>
  <si>
    <t xml:space="preserve">Boom Barrier </t>
  </si>
  <si>
    <t xml:space="preserve">Metal Detector </t>
  </si>
  <si>
    <t>Total of 13</t>
  </si>
  <si>
    <t>Reliance General Insurance</t>
  </si>
  <si>
    <t>Period of Insurance : From 00:00 hrs of 14.02.2018 to To Midnight of 13.02.2019</t>
  </si>
  <si>
    <t>Shriram General Insurance Co. Ltd.</t>
  </si>
  <si>
    <t>Period of Insurance                : From 00:00 hrs of 14.02.2018 to To Midnight of 13.02.2019</t>
  </si>
  <si>
    <t>United India Insurance Co. Ltd.</t>
  </si>
  <si>
    <t>The New India Assurance Company Ltd.</t>
  </si>
  <si>
    <t>Cost of Rain water Harvesting system</t>
  </si>
  <si>
    <t>Cost of CCTV Surveillance System</t>
  </si>
  <si>
    <t>Details of Sum to be Insured Value 2018-19</t>
  </si>
  <si>
    <t>Annexure - IV</t>
  </si>
  <si>
    <t>Insurance Company</t>
  </si>
  <si>
    <t>Claimed Amount</t>
  </si>
  <si>
    <t>Year</t>
  </si>
  <si>
    <t>2013-14</t>
  </si>
  <si>
    <t>2014-15</t>
  </si>
  <si>
    <t>2015-16</t>
  </si>
  <si>
    <t>2016-17</t>
  </si>
  <si>
    <t>2017-18</t>
  </si>
  <si>
    <t>Nil</t>
  </si>
  <si>
    <t>DETAILS OF PREMIUM AMOUNT PAID AND CLAIMED AMOUNT</t>
  </si>
  <si>
    <t>DETAILS OF OCCUPANT OF KHANIJA BHAVAN</t>
  </si>
  <si>
    <t>EAST WING</t>
  </si>
  <si>
    <t>Floors</t>
  </si>
  <si>
    <t>Occupants Name</t>
  </si>
  <si>
    <t>Activity</t>
  </si>
  <si>
    <t>Ground floor</t>
  </si>
  <si>
    <t>Anti Corruption Bureau</t>
  </si>
  <si>
    <t>Government Department</t>
  </si>
  <si>
    <t>Reliance Communications.</t>
  </si>
  <si>
    <t>Data Center</t>
  </si>
  <si>
    <t>1st floor</t>
  </si>
  <si>
    <t xml:space="preserve">UEI Electronics Pvt.Ltd. </t>
  </si>
  <si>
    <t>Software</t>
  </si>
  <si>
    <t>2nd floor</t>
  </si>
  <si>
    <t>Trigent software Ltd.</t>
  </si>
  <si>
    <t>Software &amp; Man power supply</t>
  </si>
  <si>
    <t>3rd floor</t>
  </si>
  <si>
    <t>Karnataka Udyog Mitra.</t>
  </si>
  <si>
    <t>Director Arbitration Centre-Karnataka</t>
  </si>
  <si>
    <t>4th floor</t>
  </si>
  <si>
    <t xml:space="preserve">KSIIDC </t>
  </si>
  <si>
    <t>KIADB</t>
  </si>
  <si>
    <t>5th floor</t>
  </si>
  <si>
    <t>SIDBI</t>
  </si>
  <si>
    <t>WEST WING</t>
  </si>
  <si>
    <t>Jungle Lodges and Resorts Ltd.</t>
  </si>
  <si>
    <t>Dept. of Tourism.</t>
  </si>
  <si>
    <t>Mineral Enterprises Ltd.</t>
  </si>
  <si>
    <t>Corporate Pffice</t>
  </si>
  <si>
    <t>SOUTH WING</t>
  </si>
  <si>
    <t>Dept of Industries and Commerce.</t>
  </si>
  <si>
    <t>Dept.of Treasuries (NMC)</t>
  </si>
  <si>
    <t>Unique Identification.</t>
  </si>
  <si>
    <t>Fourth state finance commission.</t>
  </si>
  <si>
    <t>Dept of Mines and Geology.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</si>
</sst>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0_);_(* \(#,##0.00\);_(* \-??_);_(@_)"/>
    <numFmt numFmtId="166" formatCode="_(* #,##0_);_(* \(#,##0\);_(* \-??_);_(@_)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theme="0" tint="-0.34998626667073579"/>
      <name val="Arial"/>
      <family val="2"/>
    </font>
    <font>
      <sz val="11"/>
      <name val="Arial"/>
      <family val="2"/>
    </font>
    <font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3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1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/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6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2" fontId="0" fillId="0" borderId="1" xfId="0" applyNumberFormat="1" applyBorder="1"/>
    <xf numFmtId="2" fontId="2" fillId="0" borderId="1" xfId="0" applyNumberFormat="1" applyFont="1" applyBorder="1"/>
    <xf numFmtId="0" fontId="3" fillId="3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2" fontId="2" fillId="3" borderId="0" xfId="0" applyNumberFormat="1" applyFont="1" applyFill="1" applyBorder="1" applyAlignment="1">
      <alignment vertic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top"/>
    </xf>
    <xf numFmtId="2" fontId="0" fillId="0" borderId="0" xfId="0" applyNumberFormat="1"/>
    <xf numFmtId="2" fontId="4" fillId="0" borderId="1" xfId="0" applyNumberFormat="1" applyFont="1" applyBorder="1" applyAlignment="1">
      <alignment horizontal="right"/>
    </xf>
    <xf numFmtId="166" fontId="0" fillId="0" borderId="0" xfId="0" applyNumberFormat="1" applyFont="1" applyAlignment="1">
      <alignment vertical="center"/>
    </xf>
    <xf numFmtId="0" fontId="13" fillId="3" borderId="1" xfId="0" applyFont="1" applyFill="1" applyBorder="1" applyAlignment="1">
      <alignment vertical="center"/>
    </xf>
    <xf numFmtId="0" fontId="2" fillId="0" borderId="0" xfId="0" applyFont="1"/>
    <xf numFmtId="1" fontId="2" fillId="0" borderId="0" xfId="0" applyNumberFormat="1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9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6" fontId="12" fillId="0" borderId="1" xfId="1" applyNumberFormat="1" applyFont="1" applyFill="1" applyBorder="1" applyAlignment="1" applyProtection="1">
      <alignment vertical="center"/>
    </xf>
    <xf numFmtId="166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5" fontId="14" fillId="0" borderId="1" xfId="1" applyNumberFormat="1" applyFont="1" applyFill="1" applyBorder="1" applyAlignment="1" applyProtection="1">
      <alignment vertical="center"/>
    </xf>
    <xf numFmtId="165" fontId="14" fillId="0" borderId="1" xfId="1" applyNumberFormat="1" applyFont="1" applyFill="1" applyBorder="1" applyAlignment="1" applyProtection="1">
      <alignment horizontal="right" vertical="center"/>
    </xf>
    <xf numFmtId="0" fontId="12" fillId="0" borderId="1" xfId="0" applyFont="1" applyBorder="1" applyAlignment="1">
      <alignment vertical="center"/>
    </xf>
    <xf numFmtId="165" fontId="12" fillId="0" borderId="1" xfId="1" applyNumberFormat="1" applyFont="1" applyFill="1" applyBorder="1" applyAlignment="1" applyProtection="1">
      <alignment horizontal="left" vertical="center"/>
    </xf>
    <xf numFmtId="0" fontId="0" fillId="0" borderId="0" xfId="0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3" fillId="0" borderId="0" xfId="3"/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1" xfId="3" applyBorder="1" applyAlignment="1">
      <alignment horizontal="center" vertical="center"/>
    </xf>
    <xf numFmtId="0" fontId="15" fillId="0" borderId="1" xfId="3" applyFont="1" applyBorder="1" applyAlignment="1">
      <alignment horizontal="left" vertical="center"/>
    </xf>
    <xf numFmtId="0" fontId="15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vertical="center"/>
    </xf>
    <xf numFmtId="0" fontId="4" fillId="0" borderId="1" xfId="3" applyFont="1" applyBorder="1" applyAlignment="1">
      <alignment horizontal="center"/>
    </xf>
    <xf numFmtId="0" fontId="3" fillId="0" borderId="0" xfId="3" applyAlignment="1">
      <alignment horizontal="center" vertical="center"/>
    </xf>
    <xf numFmtId="0" fontId="3" fillId="0" borderId="0" xfId="3" applyAlignment="1">
      <alignment vertical="center"/>
    </xf>
    <xf numFmtId="0" fontId="3" fillId="0" borderId="0" xfId="3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133349</xdr:rowOff>
    </xdr:from>
    <xdr:to>
      <xdr:col>1</xdr:col>
      <xdr:colOff>85725</xdr:colOff>
      <xdr:row>0</xdr:row>
      <xdr:rowOff>621782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33349"/>
          <a:ext cx="647700" cy="488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581025</xdr:colOff>
      <xdr:row>0</xdr:row>
      <xdr:rowOff>781051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1"/>
          <a:ext cx="81915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66674</xdr:rowOff>
    </xdr:from>
    <xdr:to>
      <xdr:col>2</xdr:col>
      <xdr:colOff>66676</xdr:colOff>
      <xdr:row>0</xdr:row>
      <xdr:rowOff>1009649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6674"/>
          <a:ext cx="885826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H9" sqref="H9"/>
    </sheetView>
  </sheetViews>
  <sheetFormatPr defaultRowHeight="12.75"/>
  <cols>
    <col min="2" max="2" width="72.28515625" customWidth="1"/>
    <col min="3" max="3" width="15.85546875" customWidth="1"/>
  </cols>
  <sheetData>
    <row r="1" spans="1:3" ht="57" customHeight="1">
      <c r="A1" s="60"/>
      <c r="B1" s="60"/>
      <c r="C1" s="60"/>
    </row>
    <row r="2" spans="1:3" ht="18" customHeight="1">
      <c r="A2" s="12"/>
      <c r="B2" s="12"/>
      <c r="C2" s="48" t="s">
        <v>112</v>
      </c>
    </row>
    <row r="3" spans="1:3" ht="18">
      <c r="A3" s="59" t="s">
        <v>79</v>
      </c>
      <c r="B3" s="59"/>
      <c r="C3" s="59"/>
    </row>
    <row r="4" spans="1:3" ht="18">
      <c r="A4" s="59" t="s">
        <v>126</v>
      </c>
      <c r="B4" s="59"/>
      <c r="C4" s="59"/>
    </row>
    <row r="5" spans="1:3" ht="21.75" customHeight="1">
      <c r="A5" s="61" t="s">
        <v>119</v>
      </c>
      <c r="B5" s="61"/>
      <c r="C5" s="61"/>
    </row>
    <row r="6" spans="1:3" ht="18">
      <c r="A6" s="29"/>
      <c r="B6" s="29"/>
      <c r="C6" s="30"/>
    </row>
    <row r="7" spans="1:3" ht="48.75" customHeight="1">
      <c r="A7" s="11" t="s">
        <v>0</v>
      </c>
      <c r="B7" s="11" t="s">
        <v>72</v>
      </c>
      <c r="C7" s="13" t="s">
        <v>105</v>
      </c>
    </row>
    <row r="8" spans="1:3" ht="20.100000000000001" customHeight="1">
      <c r="A8" s="14">
        <v>1</v>
      </c>
      <c r="B8" s="8" t="s">
        <v>102</v>
      </c>
      <c r="C8" s="9"/>
    </row>
    <row r="9" spans="1:3" ht="20.100000000000001" customHeight="1">
      <c r="A9" s="15" t="s">
        <v>3</v>
      </c>
      <c r="B9" s="9" t="s">
        <v>73</v>
      </c>
      <c r="C9" s="31">
        <v>359736284</v>
      </c>
    </row>
    <row r="10" spans="1:3" ht="20.100000000000001" customHeight="1">
      <c r="A10" s="15" t="s">
        <v>4</v>
      </c>
      <c r="B10" s="9" t="s">
        <v>74</v>
      </c>
      <c r="C10" s="31">
        <v>74853893</v>
      </c>
    </row>
    <row r="11" spans="1:3" ht="20.100000000000001" customHeight="1">
      <c r="A11" s="15" t="s">
        <v>5</v>
      </c>
      <c r="B11" s="9" t="s">
        <v>124</v>
      </c>
      <c r="C11" s="31">
        <v>3784207</v>
      </c>
    </row>
    <row r="12" spans="1:3" ht="20.100000000000001" customHeight="1">
      <c r="A12" s="15" t="s">
        <v>6</v>
      </c>
      <c r="B12" s="9" t="s">
        <v>125</v>
      </c>
      <c r="C12" s="31">
        <v>2100000</v>
      </c>
    </row>
    <row r="13" spans="1:3" ht="20.100000000000001" customHeight="1">
      <c r="A13" s="15"/>
      <c r="B13" s="10" t="s">
        <v>75</v>
      </c>
      <c r="C13" s="50">
        <f>SUM(C9:C12)</f>
        <v>440474384</v>
      </c>
    </row>
    <row r="14" spans="1:3" ht="20.100000000000001" customHeight="1">
      <c r="A14" s="15"/>
      <c r="B14" s="9"/>
      <c r="C14" s="9"/>
    </row>
    <row r="15" spans="1:3" ht="20.100000000000001" customHeight="1">
      <c r="A15" s="14">
        <v>2</v>
      </c>
      <c r="B15" s="8" t="s">
        <v>76</v>
      </c>
      <c r="C15" s="31">
        <f>MBD!F102</f>
        <v>74853893</v>
      </c>
    </row>
    <row r="16" spans="1:3" ht="20.100000000000001" customHeight="1">
      <c r="A16" s="15"/>
      <c r="B16" s="8"/>
      <c r="C16" s="8"/>
    </row>
    <row r="17" spans="1:3" ht="20.100000000000001" customHeight="1">
      <c r="A17" s="14">
        <v>3</v>
      </c>
      <c r="B17" s="8" t="s">
        <v>77</v>
      </c>
      <c r="C17" s="9">
        <v>9198549</v>
      </c>
    </row>
    <row r="18" spans="1:3" ht="67.5" customHeight="1">
      <c r="A18" s="11">
        <v>4</v>
      </c>
      <c r="B18" s="28" t="s">
        <v>106</v>
      </c>
      <c r="C18" s="18">
        <v>40000000</v>
      </c>
    </row>
    <row r="19" spans="1:3" ht="20.100000000000001" customHeight="1">
      <c r="A19" s="14"/>
      <c r="B19" s="28"/>
      <c r="C19" s="18"/>
    </row>
    <row r="20" spans="1:3" ht="20.100000000000001" customHeight="1">
      <c r="A20" s="14">
        <v>5</v>
      </c>
      <c r="B20" s="28" t="s">
        <v>93</v>
      </c>
      <c r="C20" s="18">
        <f>+C13</f>
        <v>440474384</v>
      </c>
    </row>
    <row r="21" spans="1:3" ht="20.100000000000001" customHeight="1">
      <c r="A21" s="14"/>
      <c r="B21" s="8"/>
      <c r="C21" s="8"/>
    </row>
    <row r="22" spans="1:3" ht="20.100000000000001" customHeight="1">
      <c r="A22" s="14">
        <v>6</v>
      </c>
      <c r="B22" s="8" t="s">
        <v>78</v>
      </c>
      <c r="C22" s="19">
        <v>10000</v>
      </c>
    </row>
    <row r="23" spans="1:3" ht="20.100000000000001" customHeight="1">
      <c r="A23" s="12"/>
      <c r="B23" s="12"/>
      <c r="C23" s="12"/>
    </row>
    <row r="24" spans="1:3" ht="15.75">
      <c r="A24" s="16"/>
      <c r="B24" s="17"/>
      <c r="C24" s="17"/>
    </row>
  </sheetData>
  <mergeCells count="4">
    <mergeCell ref="A3:C3"/>
    <mergeCell ref="A4:C4"/>
    <mergeCell ref="A1:C1"/>
    <mergeCell ref="A5:C5"/>
  </mergeCells>
  <printOptions horizontalCentered="1"/>
  <pageMargins left="0.45" right="0.2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topLeftCell="A70" workbookViewId="0">
      <selection activeCell="F102" sqref="A1:F102"/>
    </sheetView>
  </sheetViews>
  <sheetFormatPr defaultRowHeight="12.75"/>
  <cols>
    <col min="1" max="1" width="4" customWidth="1"/>
    <col min="2" max="2" width="44.5703125" customWidth="1"/>
    <col min="3" max="3" width="4" customWidth="1"/>
    <col min="4" max="4" width="11.85546875" customWidth="1"/>
    <col min="5" max="5" width="12.42578125" bestFit="1" customWidth="1"/>
    <col min="6" max="6" width="16" customWidth="1"/>
    <col min="7" max="7" width="11.5703125" bestFit="1" customWidth="1"/>
    <col min="9" max="9" width="11.5703125" bestFit="1" customWidth="1"/>
  </cols>
  <sheetData>
    <row r="1" spans="1:6" ht="63.75" customHeight="1">
      <c r="A1" s="55"/>
      <c r="B1" s="55"/>
      <c r="C1" s="56" t="s">
        <v>111</v>
      </c>
      <c r="D1" s="56"/>
      <c r="E1" s="56"/>
      <c r="F1" s="12"/>
    </row>
    <row r="2" spans="1:6" ht="15.75">
      <c r="A2" s="57" t="s">
        <v>70</v>
      </c>
      <c r="B2" s="58"/>
      <c r="C2" s="58"/>
      <c r="D2" s="58"/>
      <c r="E2" s="58"/>
      <c r="F2" s="12"/>
    </row>
    <row r="3" spans="1:6" ht="25.5">
      <c r="A3" s="33" t="s">
        <v>0</v>
      </c>
      <c r="B3" s="1" t="s">
        <v>2</v>
      </c>
      <c r="C3" s="1" t="s">
        <v>1</v>
      </c>
      <c r="D3" s="33" t="s">
        <v>81</v>
      </c>
      <c r="E3" s="1" t="s">
        <v>110</v>
      </c>
      <c r="F3" s="35" t="s">
        <v>82</v>
      </c>
    </row>
    <row r="4" spans="1:6">
      <c r="A4" s="2">
        <v>1</v>
      </c>
      <c r="B4" s="3" t="s">
        <v>9</v>
      </c>
      <c r="C4" s="3"/>
      <c r="D4" s="3"/>
      <c r="E4" s="3"/>
      <c r="F4" s="12"/>
    </row>
    <row r="5" spans="1:6">
      <c r="A5" s="2" t="s">
        <v>3</v>
      </c>
      <c r="B5" s="3" t="s">
        <v>11</v>
      </c>
      <c r="C5" s="2">
        <v>4</v>
      </c>
      <c r="D5" s="39">
        <v>3300000</v>
      </c>
      <c r="E5" s="39">
        <f>D5*C5</f>
        <v>13200000</v>
      </c>
      <c r="F5" s="36"/>
    </row>
    <row r="6" spans="1:6">
      <c r="A6" s="2" t="s">
        <v>4</v>
      </c>
      <c r="B6" s="3" t="s">
        <v>10</v>
      </c>
      <c r="C6" s="2">
        <v>4</v>
      </c>
      <c r="D6" s="39">
        <v>700000</v>
      </c>
      <c r="E6" s="39">
        <f>D6*C6</f>
        <v>2800000</v>
      </c>
      <c r="F6" s="36"/>
    </row>
    <row r="7" spans="1:6">
      <c r="A7" s="2" t="s">
        <v>5</v>
      </c>
      <c r="B7" s="3" t="s">
        <v>12</v>
      </c>
      <c r="C7" s="2">
        <v>4</v>
      </c>
      <c r="D7" s="39">
        <v>80000</v>
      </c>
      <c r="E7" s="39">
        <f>D7*C7</f>
        <v>320000</v>
      </c>
      <c r="F7" s="36"/>
    </row>
    <row r="8" spans="1:6">
      <c r="A8" s="2" t="s">
        <v>6</v>
      </c>
      <c r="B8" s="3" t="s">
        <v>13</v>
      </c>
      <c r="C8" s="2">
        <v>4</v>
      </c>
      <c r="D8" s="39">
        <v>378750</v>
      </c>
      <c r="E8" s="39">
        <f>D8*C8</f>
        <v>1515000</v>
      </c>
      <c r="F8" s="36"/>
    </row>
    <row r="9" spans="1:6">
      <c r="A9" s="2" t="s">
        <v>7</v>
      </c>
      <c r="B9" s="3" t="s">
        <v>14</v>
      </c>
      <c r="C9" s="3"/>
      <c r="D9" s="39"/>
      <c r="E9" s="39">
        <v>1500000</v>
      </c>
      <c r="F9" s="36"/>
    </row>
    <row r="10" spans="1:6">
      <c r="A10" s="2" t="s">
        <v>8</v>
      </c>
      <c r="B10" s="3" t="s">
        <v>15</v>
      </c>
      <c r="C10" s="3"/>
      <c r="D10" s="39"/>
      <c r="E10" s="39"/>
      <c r="F10" s="36"/>
    </row>
    <row r="11" spans="1:6" s="53" customFormat="1">
      <c r="A11" s="4"/>
      <c r="B11" s="1" t="s">
        <v>16</v>
      </c>
      <c r="C11" s="4"/>
      <c r="D11" s="5"/>
      <c r="E11" s="5">
        <f>SUM(E5:E10)</f>
        <v>19335000</v>
      </c>
      <c r="F11" s="37">
        <f>E11</f>
        <v>19335000</v>
      </c>
    </row>
    <row r="12" spans="1:6">
      <c r="A12" s="32"/>
      <c r="B12" s="32"/>
      <c r="C12" s="32"/>
      <c r="D12" s="38"/>
      <c r="E12" s="52"/>
      <c r="F12" s="52"/>
    </row>
    <row r="13" spans="1:6">
      <c r="A13" s="2">
        <v>2</v>
      </c>
      <c r="B13" s="3" t="s">
        <v>17</v>
      </c>
      <c r="C13" s="3"/>
      <c r="D13" s="3"/>
      <c r="E13" s="39"/>
      <c r="F13" s="36"/>
    </row>
    <row r="14" spans="1:6">
      <c r="A14" s="2" t="s">
        <v>3</v>
      </c>
      <c r="B14" s="3" t="s">
        <v>18</v>
      </c>
      <c r="C14" s="2">
        <v>2</v>
      </c>
      <c r="D14" s="39">
        <v>1700000</v>
      </c>
      <c r="E14" s="39">
        <f>D14*C14</f>
        <v>3400000</v>
      </c>
      <c r="F14" s="36"/>
    </row>
    <row r="15" spans="1:6" s="53" customFormat="1">
      <c r="A15" s="4"/>
      <c r="B15" s="1" t="s">
        <v>19</v>
      </c>
      <c r="C15" s="4"/>
      <c r="D15" s="5"/>
      <c r="E15" s="5">
        <f>SUM(E14)</f>
        <v>3400000</v>
      </c>
      <c r="F15" s="37">
        <f>E15</f>
        <v>3400000</v>
      </c>
    </row>
    <row r="16" spans="1:6">
      <c r="A16" s="32"/>
      <c r="B16" s="32"/>
      <c r="C16" s="32"/>
      <c r="D16" s="40"/>
      <c r="E16" s="38"/>
      <c r="F16" s="38"/>
    </row>
    <row r="17" spans="1:9" ht="31.5" customHeight="1">
      <c r="A17" s="2">
        <v>3</v>
      </c>
      <c r="B17" s="6" t="s">
        <v>20</v>
      </c>
      <c r="C17" s="2"/>
      <c r="D17" s="3"/>
      <c r="E17" s="3"/>
      <c r="F17" s="36"/>
      <c r="I17" s="49"/>
    </row>
    <row r="18" spans="1:9">
      <c r="A18" s="2" t="s">
        <v>3</v>
      </c>
      <c r="B18" s="3" t="s">
        <v>21</v>
      </c>
      <c r="C18" s="2">
        <v>4</v>
      </c>
      <c r="D18" s="39">
        <v>300000</v>
      </c>
      <c r="E18" s="39">
        <f>D18*C18</f>
        <v>1200000</v>
      </c>
      <c r="F18" s="36"/>
    </row>
    <row r="19" spans="1:9">
      <c r="A19" s="2" t="s">
        <v>4</v>
      </c>
      <c r="B19" s="3" t="s">
        <v>22</v>
      </c>
      <c r="C19" s="2">
        <v>4</v>
      </c>
      <c r="D19" s="39">
        <v>75000</v>
      </c>
      <c r="E19" s="39">
        <f>D19*C19</f>
        <v>300000</v>
      </c>
      <c r="F19" s="36"/>
      <c r="I19" s="49"/>
    </row>
    <row r="20" spans="1:9">
      <c r="A20" s="2" t="s">
        <v>5</v>
      </c>
      <c r="B20" s="3" t="s">
        <v>23</v>
      </c>
      <c r="C20" s="2">
        <v>4</v>
      </c>
      <c r="D20" s="39">
        <v>125000</v>
      </c>
      <c r="E20" s="39">
        <f>D20*C20</f>
        <v>500000</v>
      </c>
      <c r="F20" s="36"/>
    </row>
    <row r="21" spans="1:9" s="53" customFormat="1">
      <c r="A21" s="4"/>
      <c r="B21" s="1" t="s">
        <v>24</v>
      </c>
      <c r="C21" s="4"/>
      <c r="D21" s="5"/>
      <c r="E21" s="5">
        <f>SUM(E18:E20)</f>
        <v>2000000</v>
      </c>
      <c r="F21" s="37">
        <f>E21</f>
        <v>2000000</v>
      </c>
    </row>
    <row r="22" spans="1:9">
      <c r="A22" s="32"/>
      <c r="B22" s="32"/>
      <c r="C22" s="32"/>
      <c r="D22" s="38"/>
      <c r="E22" s="41"/>
      <c r="F22" s="41"/>
    </row>
    <row r="23" spans="1:9">
      <c r="A23" s="2">
        <v>4</v>
      </c>
      <c r="B23" s="3" t="s">
        <v>25</v>
      </c>
      <c r="C23" s="2"/>
      <c r="D23" s="39"/>
      <c r="E23" s="39"/>
      <c r="F23" s="36"/>
    </row>
    <row r="24" spans="1:9">
      <c r="A24" s="2" t="s">
        <v>3</v>
      </c>
      <c r="B24" s="3" t="s">
        <v>26</v>
      </c>
      <c r="C24" s="2">
        <v>6</v>
      </c>
      <c r="D24" s="39">
        <v>75000</v>
      </c>
      <c r="E24" s="39">
        <f>D24*C24</f>
        <v>450000</v>
      </c>
      <c r="F24" s="36"/>
    </row>
    <row r="25" spans="1:9">
      <c r="A25" s="2" t="s">
        <v>4</v>
      </c>
      <c r="B25" s="3" t="s">
        <v>27</v>
      </c>
      <c r="C25" s="2">
        <v>8</v>
      </c>
      <c r="D25" s="39">
        <v>325000</v>
      </c>
      <c r="E25" s="39">
        <f>D25*C25</f>
        <v>2600000</v>
      </c>
      <c r="F25" s="36"/>
    </row>
    <row r="26" spans="1:9">
      <c r="A26" s="2" t="s">
        <v>5</v>
      </c>
      <c r="B26" s="3" t="s">
        <v>28</v>
      </c>
      <c r="C26" s="2"/>
      <c r="D26" s="39"/>
      <c r="E26" s="39"/>
      <c r="F26" s="36"/>
    </row>
    <row r="27" spans="1:9">
      <c r="A27" s="2" t="s">
        <v>6</v>
      </c>
      <c r="B27" s="3" t="s">
        <v>69</v>
      </c>
      <c r="C27" s="2">
        <v>2</v>
      </c>
      <c r="D27" s="39">
        <v>266624</v>
      </c>
      <c r="E27" s="39">
        <f>D27*C27</f>
        <v>533248</v>
      </c>
      <c r="F27" s="36"/>
    </row>
    <row r="28" spans="1:9" s="53" customFormat="1">
      <c r="A28" s="4"/>
      <c r="B28" s="1" t="s">
        <v>29</v>
      </c>
      <c r="C28" s="4"/>
      <c r="D28" s="5"/>
      <c r="E28" s="5">
        <f>SUM(E24:E27)</f>
        <v>3583248</v>
      </c>
      <c r="F28" s="37">
        <f>E28</f>
        <v>3583248</v>
      </c>
    </row>
    <row r="29" spans="1:9">
      <c r="A29" s="32"/>
      <c r="B29" s="32"/>
      <c r="C29" s="32"/>
      <c r="D29" s="40"/>
      <c r="E29" s="38"/>
      <c r="F29" s="38"/>
    </row>
    <row r="30" spans="1:9">
      <c r="A30" s="2">
        <v>5</v>
      </c>
      <c r="B30" s="3" t="s">
        <v>30</v>
      </c>
      <c r="C30" s="2"/>
      <c r="D30" s="3"/>
      <c r="E30" s="3"/>
      <c r="F30" s="36"/>
    </row>
    <row r="31" spans="1:9">
      <c r="A31" s="2" t="s">
        <v>3</v>
      </c>
      <c r="B31" s="3" t="s">
        <v>26</v>
      </c>
      <c r="C31" s="2">
        <v>9</v>
      </c>
      <c r="D31" s="39">
        <v>93750</v>
      </c>
      <c r="E31" s="39">
        <f>D31*C31</f>
        <v>843750</v>
      </c>
      <c r="F31" s="36"/>
    </row>
    <row r="32" spans="1:9">
      <c r="A32" s="2" t="s">
        <v>4</v>
      </c>
      <c r="B32" s="3" t="s">
        <v>31</v>
      </c>
      <c r="C32" s="2"/>
      <c r="D32" s="39"/>
      <c r="E32" s="39"/>
      <c r="F32" s="36"/>
    </row>
    <row r="33" spans="1:6">
      <c r="A33" s="2"/>
      <c r="B33" s="3" t="s">
        <v>33</v>
      </c>
      <c r="C33" s="2">
        <v>6</v>
      </c>
      <c r="D33" s="39">
        <v>6000</v>
      </c>
      <c r="E33" s="39">
        <v>36000</v>
      </c>
      <c r="F33" s="36"/>
    </row>
    <row r="34" spans="1:6">
      <c r="A34" s="2"/>
      <c r="B34" s="3" t="s">
        <v>32</v>
      </c>
      <c r="C34" s="2">
        <v>4</v>
      </c>
      <c r="D34" s="39">
        <v>8900</v>
      </c>
      <c r="E34" s="39">
        <v>35600</v>
      </c>
      <c r="F34" s="36"/>
    </row>
    <row r="35" spans="1:6">
      <c r="A35" s="2"/>
      <c r="B35" s="3" t="s">
        <v>34</v>
      </c>
      <c r="C35" s="2">
        <v>3</v>
      </c>
      <c r="D35" s="39">
        <v>15300</v>
      </c>
      <c r="E35" s="39">
        <v>45900</v>
      </c>
      <c r="F35" s="36"/>
    </row>
    <row r="36" spans="1:6">
      <c r="A36" s="2" t="s">
        <v>5</v>
      </c>
      <c r="B36" s="3" t="s">
        <v>35</v>
      </c>
      <c r="C36" s="2">
        <v>5</v>
      </c>
      <c r="D36" s="39">
        <v>65000</v>
      </c>
      <c r="E36" s="39">
        <f>+D36*C36</f>
        <v>325000</v>
      </c>
      <c r="F36" s="36"/>
    </row>
    <row r="37" spans="1:6">
      <c r="A37" s="2" t="s">
        <v>6</v>
      </c>
      <c r="B37" s="3" t="s">
        <v>37</v>
      </c>
      <c r="C37" s="2"/>
      <c r="D37" s="39"/>
      <c r="E37" s="39"/>
      <c r="F37" s="36"/>
    </row>
    <row r="38" spans="1:6" s="53" customFormat="1">
      <c r="A38" s="4"/>
      <c r="B38" s="1" t="s">
        <v>36</v>
      </c>
      <c r="C38" s="4"/>
      <c r="D38" s="5"/>
      <c r="E38" s="5">
        <f>SUM(E30:E37)</f>
        <v>1286250</v>
      </c>
      <c r="F38" s="37">
        <f>E38</f>
        <v>1286250</v>
      </c>
    </row>
    <row r="39" spans="1:6">
      <c r="A39" s="32"/>
      <c r="B39" s="32"/>
      <c r="C39" s="32"/>
      <c r="D39" s="40"/>
      <c r="E39" s="38"/>
      <c r="F39" s="38"/>
    </row>
    <row r="40" spans="1:6">
      <c r="A40" s="2">
        <v>6</v>
      </c>
      <c r="B40" s="3" t="s">
        <v>38</v>
      </c>
      <c r="C40" s="2"/>
      <c r="D40" s="3"/>
      <c r="E40" s="3"/>
      <c r="F40" s="36"/>
    </row>
    <row r="41" spans="1:6">
      <c r="A41" s="2" t="s">
        <v>3</v>
      </c>
      <c r="B41" s="3" t="s">
        <v>39</v>
      </c>
      <c r="C41" s="2">
        <v>48</v>
      </c>
      <c r="D41" s="39">
        <v>5906</v>
      </c>
      <c r="E41" s="39">
        <f>D41*C41</f>
        <v>283488</v>
      </c>
      <c r="F41" s="36"/>
    </row>
    <row r="42" spans="1:6">
      <c r="A42" s="2" t="s">
        <v>4</v>
      </c>
      <c r="B42" s="3" t="s">
        <v>40</v>
      </c>
      <c r="C42" s="2">
        <v>2</v>
      </c>
      <c r="D42" s="39">
        <v>85000</v>
      </c>
      <c r="E42" s="39">
        <f>D42*C42</f>
        <v>170000</v>
      </c>
      <c r="F42" s="36"/>
    </row>
    <row r="43" spans="1:6">
      <c r="A43" s="2" t="s">
        <v>5</v>
      </c>
      <c r="B43" s="3" t="s">
        <v>41</v>
      </c>
      <c r="C43" s="2">
        <v>10</v>
      </c>
      <c r="D43" s="39">
        <v>8900</v>
      </c>
      <c r="E43" s="39">
        <f>D43*C43</f>
        <v>89000</v>
      </c>
      <c r="F43" s="36"/>
    </row>
    <row r="44" spans="1:6">
      <c r="A44" s="2" t="s">
        <v>6</v>
      </c>
      <c r="B44" s="3" t="s">
        <v>42</v>
      </c>
      <c r="C44" s="2"/>
      <c r="D44" s="39"/>
      <c r="E44" s="39"/>
      <c r="F44" s="36"/>
    </row>
    <row r="45" spans="1:6">
      <c r="A45" s="2"/>
      <c r="B45" s="3" t="s">
        <v>32</v>
      </c>
      <c r="C45" s="2">
        <v>9</v>
      </c>
      <c r="D45" s="39">
        <v>8900</v>
      </c>
      <c r="E45" s="39">
        <f>D45*C45</f>
        <v>80100</v>
      </c>
      <c r="F45" s="36"/>
    </row>
    <row r="46" spans="1:6">
      <c r="A46" s="2"/>
      <c r="B46" s="3" t="s">
        <v>34</v>
      </c>
      <c r="C46" s="2">
        <v>1</v>
      </c>
      <c r="D46" s="39">
        <v>15300</v>
      </c>
      <c r="E46" s="39">
        <f>D46*C46</f>
        <v>15300</v>
      </c>
      <c r="F46" s="36"/>
    </row>
    <row r="47" spans="1:6">
      <c r="A47" s="2"/>
      <c r="B47" s="3" t="s">
        <v>43</v>
      </c>
      <c r="C47" s="3"/>
      <c r="D47" s="39"/>
      <c r="E47" s="39"/>
      <c r="F47" s="36"/>
    </row>
    <row r="48" spans="1:6">
      <c r="A48" s="2"/>
      <c r="B48" s="3" t="s">
        <v>13</v>
      </c>
      <c r="C48" s="3"/>
      <c r="D48" s="39"/>
      <c r="E48" s="39"/>
      <c r="F48" s="36"/>
    </row>
    <row r="49" spans="1:6" s="53" customFormat="1">
      <c r="A49" s="4"/>
      <c r="B49" s="1" t="s">
        <v>44</v>
      </c>
      <c r="C49" s="4"/>
      <c r="D49" s="5"/>
      <c r="E49" s="5">
        <f>SUM(E41:E48)</f>
        <v>637888</v>
      </c>
      <c r="F49" s="37">
        <f>E49</f>
        <v>637888</v>
      </c>
    </row>
    <row r="50" spans="1:6">
      <c r="A50" s="32"/>
      <c r="B50" s="32"/>
      <c r="C50" s="32"/>
      <c r="D50" s="40"/>
      <c r="E50" s="38"/>
      <c r="F50" s="38"/>
    </row>
    <row r="51" spans="1:6">
      <c r="A51" s="2">
        <v>7</v>
      </c>
      <c r="B51" s="3" t="s">
        <v>83</v>
      </c>
      <c r="C51" s="3"/>
      <c r="D51" s="39"/>
      <c r="E51" s="39"/>
      <c r="F51" s="36"/>
    </row>
    <row r="52" spans="1:6">
      <c r="A52" s="2" t="s">
        <v>3</v>
      </c>
      <c r="B52" s="3" t="s">
        <v>45</v>
      </c>
      <c r="C52" s="2">
        <v>8</v>
      </c>
      <c r="D52" s="39">
        <v>750000</v>
      </c>
      <c r="E52" s="39">
        <f>D52*C52</f>
        <v>6000000</v>
      </c>
      <c r="F52" s="36"/>
    </row>
    <row r="53" spans="1:6">
      <c r="A53" s="2" t="s">
        <v>4</v>
      </c>
      <c r="B53" s="3" t="s">
        <v>84</v>
      </c>
      <c r="C53" s="2">
        <v>8</v>
      </c>
      <c r="D53" s="39">
        <v>625000</v>
      </c>
      <c r="E53" s="39">
        <f>D53*C53</f>
        <v>5000000</v>
      </c>
      <c r="F53" s="36"/>
    </row>
    <row r="54" spans="1:6">
      <c r="A54" s="2" t="s">
        <v>5</v>
      </c>
      <c r="B54" s="3" t="s">
        <v>85</v>
      </c>
      <c r="C54" s="2"/>
      <c r="D54" s="39"/>
      <c r="E54" s="39"/>
      <c r="F54" s="36"/>
    </row>
    <row r="55" spans="1:6">
      <c r="A55" s="2" t="s">
        <v>6</v>
      </c>
      <c r="B55" s="3" t="s">
        <v>43</v>
      </c>
      <c r="C55" s="2">
        <v>8</v>
      </c>
      <c r="D55" s="39">
        <v>750000</v>
      </c>
      <c r="E55" s="39">
        <f>D55*C55</f>
        <v>6000000</v>
      </c>
      <c r="F55" s="36"/>
    </row>
    <row r="56" spans="1:6">
      <c r="A56" s="2" t="s">
        <v>7</v>
      </c>
      <c r="B56" s="3" t="s">
        <v>86</v>
      </c>
      <c r="C56" s="2"/>
      <c r="D56" s="39"/>
      <c r="E56" s="39">
        <v>15000000</v>
      </c>
      <c r="F56" s="36"/>
    </row>
    <row r="57" spans="1:6" s="53" customFormat="1">
      <c r="A57" s="4"/>
      <c r="B57" s="1" t="s">
        <v>80</v>
      </c>
      <c r="C57" s="4"/>
      <c r="D57" s="5"/>
      <c r="E57" s="5">
        <f>SUM(E52:E56)</f>
        <v>32000000</v>
      </c>
      <c r="F57" s="37">
        <f>E57</f>
        <v>32000000</v>
      </c>
    </row>
    <row r="58" spans="1:6">
      <c r="A58" s="32"/>
      <c r="B58" s="32"/>
      <c r="C58" s="32"/>
      <c r="D58" s="40"/>
      <c r="E58" s="38"/>
      <c r="F58" s="38"/>
    </row>
    <row r="59" spans="1:6">
      <c r="A59" s="2">
        <v>8</v>
      </c>
      <c r="B59" s="3" t="s">
        <v>46</v>
      </c>
      <c r="C59" s="2"/>
      <c r="D59" s="39"/>
      <c r="E59" s="39"/>
      <c r="F59" s="36"/>
    </row>
    <row r="60" spans="1:6">
      <c r="A60" s="2" t="s">
        <v>3</v>
      </c>
      <c r="B60" s="3" t="s">
        <v>45</v>
      </c>
      <c r="C60" s="2">
        <v>9</v>
      </c>
      <c r="D60" s="39">
        <v>5000</v>
      </c>
      <c r="E60" s="39">
        <f>D60*C60</f>
        <v>45000</v>
      </c>
      <c r="F60" s="36"/>
    </row>
    <row r="61" spans="1:6">
      <c r="A61" s="2" t="s">
        <v>4</v>
      </c>
      <c r="B61" s="3" t="s">
        <v>47</v>
      </c>
      <c r="C61" s="2"/>
      <c r="D61" s="39"/>
      <c r="E61" s="39"/>
      <c r="F61" s="36"/>
    </row>
    <row r="62" spans="1:6">
      <c r="A62" s="2" t="s">
        <v>5</v>
      </c>
      <c r="B62" s="3" t="s">
        <v>48</v>
      </c>
      <c r="C62" s="2">
        <v>7</v>
      </c>
      <c r="D62" s="39">
        <v>16250</v>
      </c>
      <c r="E62" s="39">
        <f>D62*C62</f>
        <v>113750</v>
      </c>
      <c r="F62" s="36"/>
    </row>
    <row r="63" spans="1:6">
      <c r="A63" s="2" t="s">
        <v>6</v>
      </c>
      <c r="B63" s="3" t="s">
        <v>49</v>
      </c>
      <c r="C63" s="2">
        <v>2</v>
      </c>
      <c r="D63" s="39">
        <v>35000</v>
      </c>
      <c r="E63" s="39">
        <f>D63*C63</f>
        <v>70000</v>
      </c>
      <c r="F63" s="36"/>
    </row>
    <row r="64" spans="1:6" s="53" customFormat="1">
      <c r="A64" s="4"/>
      <c r="B64" s="1" t="s">
        <v>50</v>
      </c>
      <c r="C64" s="4"/>
      <c r="D64" s="5"/>
      <c r="E64" s="5">
        <f>SUM(E59:E63)</f>
        <v>228750</v>
      </c>
      <c r="F64" s="37">
        <f>E64</f>
        <v>228750</v>
      </c>
    </row>
    <row r="65" spans="1:6">
      <c r="A65" s="32"/>
      <c r="B65" s="32"/>
      <c r="C65" s="32"/>
      <c r="D65" s="38"/>
      <c r="E65" s="38"/>
      <c r="F65" s="38"/>
    </row>
    <row r="66" spans="1:6">
      <c r="A66" s="2">
        <v>9</v>
      </c>
      <c r="B66" s="3" t="s">
        <v>51</v>
      </c>
      <c r="C66" s="2"/>
      <c r="D66" s="3"/>
      <c r="E66" s="39"/>
      <c r="F66" s="36"/>
    </row>
    <row r="67" spans="1:6">
      <c r="A67" s="2" t="s">
        <v>3</v>
      </c>
      <c r="B67" s="3" t="s">
        <v>52</v>
      </c>
      <c r="C67" s="2">
        <v>1</v>
      </c>
      <c r="D67" s="3">
        <v>45000</v>
      </c>
      <c r="E67" s="39">
        <f t="shared" ref="E67:E72" si="0">D67*C67</f>
        <v>45000</v>
      </c>
      <c r="F67" s="36"/>
    </row>
    <row r="68" spans="1:6">
      <c r="A68" s="2"/>
      <c r="B68" s="3" t="s">
        <v>53</v>
      </c>
      <c r="C68" s="2">
        <v>1</v>
      </c>
      <c r="D68" s="3">
        <v>100000</v>
      </c>
      <c r="E68" s="39">
        <f t="shared" si="0"/>
        <v>100000</v>
      </c>
      <c r="F68" s="36"/>
    </row>
    <row r="69" spans="1:6">
      <c r="A69" s="2"/>
      <c r="B69" s="3" t="s">
        <v>54</v>
      </c>
      <c r="C69" s="2">
        <v>1</v>
      </c>
      <c r="D69" s="3">
        <v>95000</v>
      </c>
      <c r="E69" s="39">
        <f t="shared" si="0"/>
        <v>95000</v>
      </c>
      <c r="F69" s="36"/>
    </row>
    <row r="70" spans="1:6">
      <c r="A70" s="2" t="s">
        <v>4</v>
      </c>
      <c r="B70" s="3" t="s">
        <v>55</v>
      </c>
      <c r="C70" s="2">
        <v>1</v>
      </c>
      <c r="D70" s="3">
        <v>15000</v>
      </c>
      <c r="E70" s="39">
        <f t="shared" si="0"/>
        <v>15000</v>
      </c>
      <c r="F70" s="36"/>
    </row>
    <row r="71" spans="1:6">
      <c r="A71" s="2" t="s">
        <v>5</v>
      </c>
      <c r="B71" s="3" t="s">
        <v>56</v>
      </c>
      <c r="C71" s="2">
        <v>1</v>
      </c>
      <c r="D71" s="3">
        <v>180000</v>
      </c>
      <c r="E71" s="39">
        <f t="shared" si="0"/>
        <v>180000</v>
      </c>
      <c r="F71" s="36"/>
    </row>
    <row r="72" spans="1:6">
      <c r="A72" s="2" t="s">
        <v>6</v>
      </c>
      <c r="B72" s="3" t="s">
        <v>57</v>
      </c>
      <c r="C72" s="2">
        <v>1</v>
      </c>
      <c r="D72" s="3">
        <v>60000</v>
      </c>
      <c r="E72" s="39">
        <f t="shared" si="0"/>
        <v>60000</v>
      </c>
      <c r="F72" s="36"/>
    </row>
    <row r="73" spans="1:6" s="53" customFormat="1">
      <c r="A73" s="4"/>
      <c r="B73" s="1" t="s">
        <v>58</v>
      </c>
      <c r="C73" s="4"/>
      <c r="D73" s="5"/>
      <c r="E73" s="5">
        <f>SUM(E67:E72)</f>
        <v>495000</v>
      </c>
      <c r="F73" s="37">
        <f>E73</f>
        <v>495000</v>
      </c>
    </row>
    <row r="74" spans="1:6">
      <c r="A74" s="32"/>
      <c r="B74" s="32"/>
      <c r="C74" s="32"/>
      <c r="D74" s="40"/>
      <c r="E74" s="38"/>
      <c r="F74" s="38"/>
    </row>
    <row r="75" spans="1:6">
      <c r="A75" s="2">
        <v>10</v>
      </c>
      <c r="B75" s="3" t="s">
        <v>59</v>
      </c>
      <c r="C75" s="3"/>
      <c r="D75" s="3"/>
      <c r="E75" s="39"/>
      <c r="F75" s="36"/>
    </row>
    <row r="76" spans="1:6">
      <c r="A76" s="2" t="s">
        <v>3</v>
      </c>
      <c r="B76" s="3" t="s">
        <v>60</v>
      </c>
      <c r="C76" s="2">
        <v>2</v>
      </c>
      <c r="D76" s="3">
        <v>675000</v>
      </c>
      <c r="E76" s="39">
        <f>D76*C76</f>
        <v>1350000</v>
      </c>
      <c r="F76" s="36"/>
    </row>
    <row r="77" spans="1:6">
      <c r="A77" s="2"/>
      <c r="B77" s="3" t="s">
        <v>61</v>
      </c>
      <c r="C77" s="2">
        <v>2</v>
      </c>
      <c r="D77" s="3">
        <v>675000</v>
      </c>
      <c r="E77" s="39">
        <f>D77*C77</f>
        <v>1350000</v>
      </c>
      <c r="F77" s="36"/>
    </row>
    <row r="78" spans="1:6">
      <c r="A78" s="2"/>
      <c r="B78" s="3"/>
      <c r="C78" s="2"/>
      <c r="D78" s="3"/>
      <c r="E78" s="39"/>
      <c r="F78" s="36"/>
    </row>
    <row r="79" spans="1:6" s="53" customFormat="1">
      <c r="A79" s="4"/>
      <c r="B79" s="1" t="s">
        <v>62</v>
      </c>
      <c r="C79" s="4"/>
      <c r="D79" s="5"/>
      <c r="E79" s="5">
        <f>SUM(E75:E78)</f>
        <v>2700000</v>
      </c>
      <c r="F79" s="37">
        <f>E79</f>
        <v>2700000</v>
      </c>
    </row>
    <row r="80" spans="1:6">
      <c r="A80" s="32"/>
      <c r="B80" s="32"/>
      <c r="C80" s="32"/>
      <c r="D80" s="40"/>
      <c r="E80" s="38"/>
      <c r="F80" s="38"/>
    </row>
    <row r="81" spans="1:7">
      <c r="A81" s="2">
        <v>11</v>
      </c>
      <c r="B81" s="3" t="s">
        <v>63</v>
      </c>
      <c r="C81" s="2"/>
      <c r="D81" s="3"/>
      <c r="E81" s="39"/>
      <c r="F81" s="36"/>
    </row>
    <row r="82" spans="1:7">
      <c r="A82" s="2"/>
      <c r="B82" s="3" t="s">
        <v>64</v>
      </c>
      <c r="C82" s="2">
        <v>72</v>
      </c>
      <c r="D82" s="3">
        <v>2000</v>
      </c>
      <c r="E82" s="39">
        <f>D82*C82</f>
        <v>144000</v>
      </c>
      <c r="F82" s="36"/>
    </row>
    <row r="83" spans="1:7">
      <c r="A83" s="2"/>
      <c r="B83" s="3" t="s">
        <v>65</v>
      </c>
      <c r="C83" s="2">
        <v>66</v>
      </c>
      <c r="D83" s="3">
        <v>3230</v>
      </c>
      <c r="E83" s="39">
        <f>D83*C83</f>
        <v>213180</v>
      </c>
      <c r="F83" s="36"/>
    </row>
    <row r="84" spans="1:7">
      <c r="A84" s="2"/>
      <c r="B84" s="3" t="s">
        <v>34</v>
      </c>
      <c r="C84" s="2">
        <v>11</v>
      </c>
      <c r="D84" s="3">
        <v>15300</v>
      </c>
      <c r="E84" s="39">
        <f>D84*C84</f>
        <v>168300</v>
      </c>
      <c r="F84" s="36"/>
    </row>
    <row r="85" spans="1:7">
      <c r="A85" s="2"/>
      <c r="B85" s="3" t="s">
        <v>14</v>
      </c>
      <c r="C85" s="2"/>
      <c r="D85" s="3"/>
      <c r="E85" s="39">
        <v>3000000</v>
      </c>
      <c r="F85" s="36"/>
    </row>
    <row r="86" spans="1:7" s="53" customFormat="1">
      <c r="A86" s="4"/>
      <c r="B86" s="1" t="s">
        <v>66</v>
      </c>
      <c r="C86" s="4"/>
      <c r="D86" s="5"/>
      <c r="E86" s="5">
        <f>SUM(E81:E85)</f>
        <v>3525480</v>
      </c>
      <c r="F86" s="37">
        <f>E86</f>
        <v>3525480</v>
      </c>
    </row>
    <row r="87" spans="1:7">
      <c r="A87" s="32"/>
      <c r="B87" s="32"/>
      <c r="C87" s="32"/>
      <c r="D87" s="40"/>
      <c r="E87" s="38"/>
      <c r="F87" s="38"/>
    </row>
    <row r="88" spans="1:7">
      <c r="A88" s="2">
        <v>12</v>
      </c>
      <c r="B88" s="3" t="s">
        <v>67</v>
      </c>
      <c r="C88" s="2"/>
      <c r="D88" s="3"/>
      <c r="E88" s="39"/>
      <c r="F88" s="36"/>
    </row>
    <row r="89" spans="1:7">
      <c r="A89" s="2" t="s">
        <v>3</v>
      </c>
      <c r="B89" s="3" t="s">
        <v>64</v>
      </c>
      <c r="C89" s="2">
        <v>89</v>
      </c>
      <c r="D89" s="3">
        <v>2000</v>
      </c>
      <c r="E89" s="39">
        <f>D89*C89</f>
        <v>178000</v>
      </c>
      <c r="F89" s="36"/>
    </row>
    <row r="90" spans="1:7">
      <c r="A90" s="2" t="s">
        <v>4</v>
      </c>
      <c r="B90" s="3" t="s">
        <v>65</v>
      </c>
      <c r="C90" s="2">
        <v>55</v>
      </c>
      <c r="D90" s="3">
        <v>3230</v>
      </c>
      <c r="E90" s="39">
        <f>D90*C90</f>
        <v>177650</v>
      </c>
      <c r="F90" s="36"/>
    </row>
    <row r="91" spans="1:7">
      <c r="A91" s="2" t="s">
        <v>5</v>
      </c>
      <c r="B91" s="3" t="s">
        <v>68</v>
      </c>
      <c r="C91" s="2">
        <v>5</v>
      </c>
      <c r="D91" s="3">
        <v>5063</v>
      </c>
      <c r="E91" s="39">
        <f>D91*C91</f>
        <v>25315</v>
      </c>
      <c r="F91" s="36"/>
    </row>
    <row r="92" spans="1:7">
      <c r="A92" s="2" t="s">
        <v>6</v>
      </c>
      <c r="B92" s="3" t="s">
        <v>32</v>
      </c>
      <c r="C92" s="2">
        <v>4</v>
      </c>
      <c r="D92" s="3">
        <v>5063</v>
      </c>
      <c r="E92" s="39">
        <f>D92*C92</f>
        <v>20252</v>
      </c>
      <c r="F92" s="36"/>
    </row>
    <row r="93" spans="1:7">
      <c r="A93" s="2"/>
      <c r="B93" s="3" t="s">
        <v>14</v>
      </c>
      <c r="C93" s="2"/>
      <c r="D93" s="3"/>
      <c r="E93" s="39">
        <v>5092915</v>
      </c>
      <c r="F93" s="36"/>
    </row>
    <row r="94" spans="1:7" s="53" customFormat="1">
      <c r="A94" s="4"/>
      <c r="B94" s="1" t="s">
        <v>87</v>
      </c>
      <c r="C94" s="4"/>
      <c r="D94" s="5"/>
      <c r="E94" s="5">
        <f>SUM(E89:E93)</f>
        <v>5494132</v>
      </c>
      <c r="F94" s="37">
        <f>E94</f>
        <v>5494132</v>
      </c>
      <c r="G94" s="54"/>
    </row>
    <row r="95" spans="1:7">
      <c r="A95" s="42"/>
      <c r="B95" s="43"/>
      <c r="C95" s="42"/>
      <c r="D95" s="44"/>
      <c r="E95" s="45"/>
      <c r="F95" s="38"/>
      <c r="G95" s="34"/>
    </row>
    <row r="96" spans="1:7">
      <c r="A96" s="47">
        <v>13</v>
      </c>
      <c r="B96" s="12" t="s">
        <v>114</v>
      </c>
      <c r="C96" s="12"/>
      <c r="D96" s="12"/>
      <c r="E96" s="12"/>
      <c r="F96" s="36"/>
    </row>
    <row r="97" spans="1:7">
      <c r="A97" s="47" t="s">
        <v>3</v>
      </c>
      <c r="B97" s="12" t="s">
        <v>116</v>
      </c>
      <c r="C97" s="12">
        <v>1</v>
      </c>
      <c r="D97" s="12">
        <v>68232</v>
      </c>
      <c r="E97" s="36">
        <f>+C97*D97</f>
        <v>68232</v>
      </c>
      <c r="F97" s="36"/>
    </row>
    <row r="98" spans="1:7">
      <c r="A98" s="47" t="s">
        <v>4</v>
      </c>
      <c r="B98" s="12" t="s">
        <v>115</v>
      </c>
      <c r="C98" s="12">
        <v>1</v>
      </c>
      <c r="D98" s="12">
        <v>99913</v>
      </c>
      <c r="E98" s="36">
        <f t="shared" ref="E98" si="1">+C98*D98</f>
        <v>99913</v>
      </c>
      <c r="F98" s="36"/>
    </row>
    <row r="99" spans="1:7">
      <c r="A99" s="12"/>
      <c r="B99" s="12"/>
      <c r="C99" s="12"/>
      <c r="D99" s="12"/>
      <c r="E99" s="12"/>
      <c r="F99" s="36"/>
    </row>
    <row r="100" spans="1:7" s="53" customFormat="1">
      <c r="A100" s="46"/>
      <c r="B100" s="1" t="s">
        <v>117</v>
      </c>
      <c r="C100" s="46"/>
      <c r="D100" s="46"/>
      <c r="E100" s="37">
        <f>SUM(E97:E98)</f>
        <v>168145</v>
      </c>
      <c r="F100" s="37">
        <f t="shared" ref="F100" si="2">+E100</f>
        <v>168145</v>
      </c>
    </row>
    <row r="101" spans="1:7" s="53" customFormat="1">
      <c r="A101" s="42"/>
      <c r="B101" s="43"/>
      <c r="C101" s="42"/>
      <c r="D101" s="44"/>
      <c r="E101" s="45"/>
      <c r="F101" s="38"/>
    </row>
    <row r="102" spans="1:7">
      <c r="A102" s="12"/>
      <c r="B102" s="7" t="s">
        <v>71</v>
      </c>
      <c r="C102" s="12"/>
      <c r="D102" s="12"/>
      <c r="E102" s="37">
        <f>+E11+E15+E21+E28+E38+E49+E57+E64+E73+E79+E86+E94+E100</f>
        <v>74853893</v>
      </c>
      <c r="F102" s="37">
        <f>+F100+F94+F86+F79+F73+F64+F57+F49+F38+F28+F21+F15+F11</f>
        <v>74853893</v>
      </c>
      <c r="G102" s="49"/>
    </row>
    <row r="105" spans="1:7">
      <c r="G105" s="49"/>
    </row>
    <row r="107" spans="1:7">
      <c r="E107" s="49"/>
    </row>
  </sheetData>
  <mergeCells count="3">
    <mergeCell ref="A1:B1"/>
    <mergeCell ref="C1:E1"/>
    <mergeCell ref="A2:E2"/>
  </mergeCells>
  <printOptions horizontalCentered="1"/>
  <pageMargins left="0.15748031496062992" right="0.15748031496062992" top="0.27559055118110237" bottom="0.23622047244094491" header="0.19685039370078741" footer="0.15748031496062992"/>
  <pageSetup paperSize="9" scale="80" orientation="portrait" errors="blank" r:id="rId1"/>
  <headerFooter>
    <oddFooter>&amp;L&amp;"Arial,Bold"MBD Details&amp;C&amp;D&amp;RPage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85" zoomScaleNormal="85" workbookViewId="0">
      <selection activeCell="P8" sqref="P8"/>
    </sheetView>
  </sheetViews>
  <sheetFormatPr defaultRowHeight="12.75"/>
  <cols>
    <col min="1" max="1" width="4" style="20" customWidth="1"/>
    <col min="2" max="2" width="10.28515625" style="20" customWidth="1"/>
    <col min="3" max="3" width="17.42578125" style="20" customWidth="1"/>
    <col min="4" max="4" width="15.42578125" style="20" customWidth="1"/>
    <col min="5" max="5" width="22.28515625" style="20" customWidth="1"/>
    <col min="6" max="6" width="14.85546875" style="20" bestFit="1" customWidth="1"/>
    <col min="7" max="7" width="13.140625" style="20" bestFit="1" customWidth="1"/>
    <col min="8" max="8" width="15.85546875" style="20" customWidth="1"/>
    <col min="9" max="9" width="17.28515625" style="20" customWidth="1"/>
    <col min="10" max="10" width="11.7109375" style="20" customWidth="1"/>
    <col min="11" max="11" width="9.85546875" style="20" customWidth="1"/>
    <col min="12" max="12" width="11.140625" style="20" customWidth="1"/>
    <col min="13" max="16384" width="9.140625" style="20"/>
  </cols>
  <sheetData>
    <row r="1" spans="1:12" ht="85.5" customHeight="1">
      <c r="A1" s="66"/>
      <c r="B1" s="66"/>
      <c r="K1" s="70" t="s">
        <v>113</v>
      </c>
      <c r="L1" s="70"/>
    </row>
    <row r="3" spans="1:12" ht="24.95" customHeight="1">
      <c r="A3" s="72" t="s">
        <v>104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4.95" customHeight="1">
      <c r="A4" s="67" t="s">
        <v>108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12" ht="20.25" customHeight="1">
      <c r="A5" s="73" t="s">
        <v>88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</row>
    <row r="6" spans="1:12" ht="20.25" customHeight="1">
      <c r="A6" s="73" t="s">
        <v>121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</row>
    <row r="7" spans="1:12" ht="20.2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8"/>
    </row>
    <row r="8" spans="1:12" s="21" customFormat="1" ht="32.25" customHeight="1">
      <c r="A8" s="62" t="s">
        <v>89</v>
      </c>
      <c r="B8" s="62"/>
      <c r="C8" s="79" t="s">
        <v>90</v>
      </c>
      <c r="D8" s="80"/>
      <c r="E8" s="62" t="s">
        <v>91</v>
      </c>
      <c r="F8" s="62" t="s">
        <v>92</v>
      </c>
      <c r="G8" s="62" t="s">
        <v>78</v>
      </c>
      <c r="H8" s="62" t="s">
        <v>109</v>
      </c>
      <c r="I8" s="62" t="s">
        <v>93</v>
      </c>
      <c r="J8" s="62" t="s">
        <v>94</v>
      </c>
      <c r="K8" s="62" t="s">
        <v>95</v>
      </c>
      <c r="L8" s="64" t="s">
        <v>96</v>
      </c>
    </row>
    <row r="9" spans="1:12" s="21" customFormat="1" ht="42" customHeight="1">
      <c r="A9" s="63"/>
      <c r="B9" s="63"/>
      <c r="C9" s="22" t="s">
        <v>97</v>
      </c>
      <c r="D9" s="22" t="s">
        <v>98</v>
      </c>
      <c r="E9" s="63"/>
      <c r="F9" s="63"/>
      <c r="G9" s="63"/>
      <c r="H9" s="63"/>
      <c r="I9" s="63"/>
      <c r="J9" s="63"/>
      <c r="K9" s="63"/>
      <c r="L9" s="65"/>
    </row>
    <row r="10" spans="1:12" s="21" customFormat="1" ht="22.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 t="s">
        <v>99</v>
      </c>
      <c r="J10" s="23">
        <v>10</v>
      </c>
      <c r="K10" s="23">
        <v>11</v>
      </c>
      <c r="L10" s="23">
        <v>12</v>
      </c>
    </row>
    <row r="11" spans="1:12" s="25" customFormat="1" ht="50.1" customHeight="1">
      <c r="A11" s="24">
        <v>1</v>
      </c>
      <c r="B11" s="81" t="s">
        <v>82</v>
      </c>
      <c r="C11" s="82">
        <v>359736284</v>
      </c>
      <c r="D11" s="82">
        <f>'Sum Insured'!C10+'Sum Insured'!C11+'Sum Insured'!C12</f>
        <v>80738100</v>
      </c>
      <c r="E11" s="82">
        <f>MBD!F102</f>
        <v>74853893</v>
      </c>
      <c r="F11" s="83">
        <f>'Sum Insured'!C17</f>
        <v>9198549</v>
      </c>
      <c r="G11" s="83">
        <f>'Sum Insured'!C22</f>
        <v>10000</v>
      </c>
      <c r="H11" s="83">
        <f>'Sum Insured'!C18</f>
        <v>40000000</v>
      </c>
      <c r="I11" s="83">
        <f>+C11+D11</f>
        <v>440474384</v>
      </c>
      <c r="J11" s="84" t="s">
        <v>100</v>
      </c>
      <c r="K11" s="84" t="s">
        <v>100</v>
      </c>
      <c r="L11" s="84" t="s">
        <v>100</v>
      </c>
    </row>
    <row r="12" spans="1:12" s="25" customFormat="1" ht="56.25" customHeight="1">
      <c r="A12" s="24">
        <v>2</v>
      </c>
      <c r="B12" s="81" t="s">
        <v>107</v>
      </c>
      <c r="C12" s="85"/>
      <c r="D12" s="86"/>
      <c r="E12" s="86"/>
      <c r="F12" s="86"/>
      <c r="G12" s="86"/>
      <c r="H12" s="86"/>
      <c r="I12" s="87"/>
      <c r="J12" s="84" t="s">
        <v>100</v>
      </c>
      <c r="K12" s="84" t="s">
        <v>100</v>
      </c>
      <c r="L12" s="84" t="s">
        <v>100</v>
      </c>
    </row>
    <row r="13" spans="1:12" s="25" customFormat="1" ht="50.1" customHeight="1">
      <c r="A13" s="24">
        <v>3</v>
      </c>
      <c r="B13" s="81" t="s">
        <v>101</v>
      </c>
      <c r="C13" s="88"/>
      <c r="D13" s="88"/>
      <c r="E13" s="88"/>
      <c r="F13" s="88"/>
      <c r="G13" s="88"/>
      <c r="H13" s="88"/>
      <c r="I13" s="87"/>
      <c r="J13" s="84"/>
      <c r="K13" s="84"/>
      <c r="L13" s="84"/>
    </row>
    <row r="14" spans="1:12" ht="24" customHeight="1">
      <c r="A14" s="26"/>
      <c r="B14" s="26"/>
      <c r="C14" s="27"/>
      <c r="D14" s="27"/>
      <c r="E14" s="27"/>
      <c r="F14" s="27"/>
      <c r="G14" s="27"/>
      <c r="H14" s="27"/>
      <c r="I14" s="51"/>
    </row>
    <row r="15" spans="1:12">
      <c r="G15" s="51"/>
      <c r="H15" s="51"/>
    </row>
    <row r="19" spans="11:12">
      <c r="K19" s="71" t="s">
        <v>103</v>
      </c>
      <c r="L19" s="71"/>
    </row>
  </sheetData>
  <mergeCells count="19">
    <mergeCell ref="A1:B1"/>
    <mergeCell ref="A4:L4"/>
    <mergeCell ref="K1:L1"/>
    <mergeCell ref="K19:L19"/>
    <mergeCell ref="K8:K9"/>
    <mergeCell ref="A3:L3"/>
    <mergeCell ref="A5:L5"/>
    <mergeCell ref="A6:L6"/>
    <mergeCell ref="A7:L7"/>
    <mergeCell ref="A8:A9"/>
    <mergeCell ref="B8:B9"/>
    <mergeCell ref="C8:D8"/>
    <mergeCell ref="E8:E9"/>
    <mergeCell ref="F8:F9"/>
    <mergeCell ref="G8:G9"/>
    <mergeCell ref="L8:L9"/>
    <mergeCell ref="H8:H9"/>
    <mergeCell ref="I8:I9"/>
    <mergeCell ref="J8:J9"/>
  </mergeCells>
  <printOptions horizontalCentered="1"/>
  <pageMargins left="0.25" right="0.1" top="0.75" bottom="0.75" header="0.3" footer="0.3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topLeftCell="A6" workbookViewId="0">
      <selection activeCell="E19" sqref="E19"/>
    </sheetView>
  </sheetViews>
  <sheetFormatPr defaultRowHeight="12.75"/>
  <cols>
    <col min="1" max="1" width="6.42578125" customWidth="1"/>
    <col min="2" max="2" width="11.85546875" customWidth="1"/>
    <col min="3" max="3" width="43" customWidth="1"/>
    <col min="4" max="4" width="13" customWidth="1"/>
    <col min="5" max="5" width="13.85546875" customWidth="1"/>
  </cols>
  <sheetData>
    <row r="1" spans="1:5" ht="14.25" customHeight="1">
      <c r="A1" s="89"/>
      <c r="B1" s="89"/>
      <c r="C1" s="89"/>
      <c r="D1" s="89"/>
      <c r="E1" s="89"/>
    </row>
    <row r="2" spans="1:5" s="100" customFormat="1" ht="20.100000000000001" customHeight="1">
      <c r="A2" s="104"/>
      <c r="B2" s="104"/>
      <c r="C2" s="104"/>
      <c r="D2" s="104"/>
      <c r="E2" s="104"/>
    </row>
    <row r="3" spans="1:5">
      <c r="A3" s="101" t="s">
        <v>127</v>
      </c>
      <c r="B3" s="102"/>
      <c r="C3" s="102"/>
      <c r="D3" s="102"/>
      <c r="E3" s="103"/>
    </row>
    <row r="4" spans="1:5" ht="18">
      <c r="A4" s="59" t="s">
        <v>79</v>
      </c>
      <c r="B4" s="59"/>
      <c r="C4" s="59"/>
      <c r="D4" s="59"/>
      <c r="E4" s="59"/>
    </row>
    <row r="5" spans="1:5" ht="20.100000000000001" customHeight="1">
      <c r="A5" s="76" t="s">
        <v>137</v>
      </c>
      <c r="B5" s="77"/>
      <c r="C5" s="77"/>
      <c r="D5" s="77"/>
      <c r="E5" s="78"/>
    </row>
    <row r="6" spans="1:5" ht="18">
      <c r="A6" s="94"/>
      <c r="B6" s="95"/>
      <c r="C6" s="95"/>
      <c r="D6" s="95"/>
      <c r="E6" s="96"/>
    </row>
    <row r="7" spans="1:5" ht="30">
      <c r="A7" s="92" t="s">
        <v>89</v>
      </c>
      <c r="B7" s="92" t="s">
        <v>130</v>
      </c>
      <c r="C7" s="93" t="s">
        <v>128</v>
      </c>
      <c r="D7" s="92" t="s">
        <v>101</v>
      </c>
      <c r="E7" s="92" t="s">
        <v>129</v>
      </c>
    </row>
    <row r="8" spans="1:5" s="100" customFormat="1" ht="21.95" customHeight="1">
      <c r="A8" s="90">
        <v>1</v>
      </c>
      <c r="B8" s="90" t="s">
        <v>131</v>
      </c>
      <c r="C8" s="99" t="s">
        <v>122</v>
      </c>
      <c r="D8" s="90">
        <v>336000</v>
      </c>
      <c r="E8" s="90">
        <v>44300</v>
      </c>
    </row>
    <row r="9" spans="1:5" s="100" customFormat="1" ht="21.95" customHeight="1">
      <c r="A9" s="90">
        <v>2</v>
      </c>
      <c r="B9" s="90" t="s">
        <v>132</v>
      </c>
      <c r="C9" s="91" t="s">
        <v>118</v>
      </c>
      <c r="D9" s="90">
        <v>275000</v>
      </c>
      <c r="E9" s="97">
        <v>11144</v>
      </c>
    </row>
    <row r="10" spans="1:5" s="100" customFormat="1" ht="21.95" customHeight="1">
      <c r="A10" s="90">
        <v>3</v>
      </c>
      <c r="B10" s="90" t="s">
        <v>133</v>
      </c>
      <c r="C10" s="91" t="s">
        <v>118</v>
      </c>
      <c r="D10" s="90">
        <v>215928</v>
      </c>
      <c r="E10" s="98" t="s">
        <v>136</v>
      </c>
    </row>
    <row r="11" spans="1:5" s="100" customFormat="1" ht="21.95" customHeight="1">
      <c r="A11" s="90">
        <v>4</v>
      </c>
      <c r="B11" s="90" t="s">
        <v>134</v>
      </c>
      <c r="C11" s="91" t="s">
        <v>123</v>
      </c>
      <c r="D11" s="90">
        <v>175329</v>
      </c>
      <c r="E11" s="98" t="s">
        <v>136</v>
      </c>
    </row>
    <row r="12" spans="1:5" s="100" customFormat="1" ht="21.95" customHeight="1">
      <c r="A12" s="90">
        <v>5</v>
      </c>
      <c r="B12" s="90" t="s">
        <v>135</v>
      </c>
      <c r="C12" s="91" t="s">
        <v>120</v>
      </c>
      <c r="D12" s="90">
        <v>176899</v>
      </c>
      <c r="E12" s="98" t="s">
        <v>136</v>
      </c>
    </row>
    <row r="18" ht="30" customHeight="1"/>
    <row r="19" ht="29.25" customHeight="1"/>
    <row r="20" ht="32.25" customHeight="1"/>
  </sheetData>
  <mergeCells count="5">
    <mergeCell ref="A1:E1"/>
    <mergeCell ref="A3:E3"/>
    <mergeCell ref="A4:E4"/>
    <mergeCell ref="A5:E5"/>
    <mergeCell ref="A6:E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1"/>
  <sheetViews>
    <sheetView topLeftCell="A19" workbookViewId="0">
      <selection activeCell="B2" sqref="B2:D31"/>
    </sheetView>
  </sheetViews>
  <sheetFormatPr defaultColWidth="14.140625" defaultRowHeight="12.75"/>
  <cols>
    <col min="1" max="1" width="8.85546875" style="106" customWidth="1"/>
    <col min="2" max="2" width="14.140625" style="116" customWidth="1"/>
    <col min="3" max="3" width="39.42578125" style="117" customWidth="1"/>
    <col min="4" max="4" width="28.7109375" style="118" customWidth="1"/>
    <col min="5" max="256" width="14.140625" style="106"/>
    <col min="257" max="257" width="8.85546875" style="106" customWidth="1"/>
    <col min="258" max="258" width="14.140625" style="106" customWidth="1"/>
    <col min="259" max="259" width="39.42578125" style="106" customWidth="1"/>
    <col min="260" max="260" width="28.7109375" style="106" customWidth="1"/>
    <col min="261" max="512" width="14.140625" style="106"/>
    <col min="513" max="513" width="8.85546875" style="106" customWidth="1"/>
    <col min="514" max="514" width="14.140625" style="106" customWidth="1"/>
    <col min="515" max="515" width="39.42578125" style="106" customWidth="1"/>
    <col min="516" max="516" width="28.7109375" style="106" customWidth="1"/>
    <col min="517" max="768" width="14.140625" style="106"/>
    <col min="769" max="769" width="8.85546875" style="106" customWidth="1"/>
    <col min="770" max="770" width="14.140625" style="106" customWidth="1"/>
    <col min="771" max="771" width="39.42578125" style="106" customWidth="1"/>
    <col min="772" max="772" width="28.7109375" style="106" customWidth="1"/>
    <col min="773" max="1024" width="14.140625" style="106"/>
    <col min="1025" max="1025" width="8.85546875" style="106" customWidth="1"/>
    <col min="1026" max="1026" width="14.140625" style="106" customWidth="1"/>
    <col min="1027" max="1027" width="39.42578125" style="106" customWidth="1"/>
    <col min="1028" max="1028" width="28.7109375" style="106" customWidth="1"/>
    <col min="1029" max="1280" width="14.140625" style="106"/>
    <col min="1281" max="1281" width="8.85546875" style="106" customWidth="1"/>
    <col min="1282" max="1282" width="14.140625" style="106" customWidth="1"/>
    <col min="1283" max="1283" width="39.42578125" style="106" customWidth="1"/>
    <col min="1284" max="1284" width="28.7109375" style="106" customWidth="1"/>
    <col min="1285" max="1536" width="14.140625" style="106"/>
    <col min="1537" max="1537" width="8.85546875" style="106" customWidth="1"/>
    <col min="1538" max="1538" width="14.140625" style="106" customWidth="1"/>
    <col min="1539" max="1539" width="39.42578125" style="106" customWidth="1"/>
    <col min="1540" max="1540" width="28.7109375" style="106" customWidth="1"/>
    <col min="1541" max="1792" width="14.140625" style="106"/>
    <col min="1793" max="1793" width="8.85546875" style="106" customWidth="1"/>
    <col min="1794" max="1794" width="14.140625" style="106" customWidth="1"/>
    <col min="1795" max="1795" width="39.42578125" style="106" customWidth="1"/>
    <col min="1796" max="1796" width="28.7109375" style="106" customWidth="1"/>
    <col min="1797" max="2048" width="14.140625" style="106"/>
    <col min="2049" max="2049" width="8.85546875" style="106" customWidth="1"/>
    <col min="2050" max="2050" width="14.140625" style="106" customWidth="1"/>
    <col min="2051" max="2051" width="39.42578125" style="106" customWidth="1"/>
    <col min="2052" max="2052" width="28.7109375" style="106" customWidth="1"/>
    <col min="2053" max="2304" width="14.140625" style="106"/>
    <col min="2305" max="2305" width="8.85546875" style="106" customWidth="1"/>
    <col min="2306" max="2306" width="14.140625" style="106" customWidth="1"/>
    <col min="2307" max="2307" width="39.42578125" style="106" customWidth="1"/>
    <col min="2308" max="2308" width="28.7109375" style="106" customWidth="1"/>
    <col min="2309" max="2560" width="14.140625" style="106"/>
    <col min="2561" max="2561" width="8.85546875" style="106" customWidth="1"/>
    <col min="2562" max="2562" width="14.140625" style="106" customWidth="1"/>
    <col min="2563" max="2563" width="39.42578125" style="106" customWidth="1"/>
    <col min="2564" max="2564" width="28.7109375" style="106" customWidth="1"/>
    <col min="2565" max="2816" width="14.140625" style="106"/>
    <col min="2817" max="2817" width="8.85546875" style="106" customWidth="1"/>
    <col min="2818" max="2818" width="14.140625" style="106" customWidth="1"/>
    <col min="2819" max="2819" width="39.42578125" style="106" customWidth="1"/>
    <col min="2820" max="2820" width="28.7109375" style="106" customWidth="1"/>
    <col min="2821" max="3072" width="14.140625" style="106"/>
    <col min="3073" max="3073" width="8.85546875" style="106" customWidth="1"/>
    <col min="3074" max="3074" width="14.140625" style="106" customWidth="1"/>
    <col min="3075" max="3075" width="39.42578125" style="106" customWidth="1"/>
    <col min="3076" max="3076" width="28.7109375" style="106" customWidth="1"/>
    <col min="3077" max="3328" width="14.140625" style="106"/>
    <col min="3329" max="3329" width="8.85546875" style="106" customWidth="1"/>
    <col min="3330" max="3330" width="14.140625" style="106" customWidth="1"/>
    <col min="3331" max="3331" width="39.42578125" style="106" customWidth="1"/>
    <col min="3332" max="3332" width="28.7109375" style="106" customWidth="1"/>
    <col min="3333" max="3584" width="14.140625" style="106"/>
    <col min="3585" max="3585" width="8.85546875" style="106" customWidth="1"/>
    <col min="3586" max="3586" width="14.140625" style="106" customWidth="1"/>
    <col min="3587" max="3587" width="39.42578125" style="106" customWidth="1"/>
    <col min="3588" max="3588" width="28.7109375" style="106" customWidth="1"/>
    <col min="3589" max="3840" width="14.140625" style="106"/>
    <col min="3841" max="3841" width="8.85546875" style="106" customWidth="1"/>
    <col min="3842" max="3842" width="14.140625" style="106" customWidth="1"/>
    <col min="3843" max="3843" width="39.42578125" style="106" customWidth="1"/>
    <col min="3844" max="3844" width="28.7109375" style="106" customWidth="1"/>
    <col min="3845" max="4096" width="14.140625" style="106"/>
    <col min="4097" max="4097" width="8.85546875" style="106" customWidth="1"/>
    <col min="4098" max="4098" width="14.140625" style="106" customWidth="1"/>
    <col min="4099" max="4099" width="39.42578125" style="106" customWidth="1"/>
    <col min="4100" max="4100" width="28.7109375" style="106" customWidth="1"/>
    <col min="4101" max="4352" width="14.140625" style="106"/>
    <col min="4353" max="4353" width="8.85546875" style="106" customWidth="1"/>
    <col min="4354" max="4354" width="14.140625" style="106" customWidth="1"/>
    <col min="4355" max="4355" width="39.42578125" style="106" customWidth="1"/>
    <col min="4356" max="4356" width="28.7109375" style="106" customWidth="1"/>
    <col min="4357" max="4608" width="14.140625" style="106"/>
    <col min="4609" max="4609" width="8.85546875" style="106" customWidth="1"/>
    <col min="4610" max="4610" width="14.140625" style="106" customWidth="1"/>
    <col min="4611" max="4611" width="39.42578125" style="106" customWidth="1"/>
    <col min="4612" max="4612" width="28.7109375" style="106" customWidth="1"/>
    <col min="4613" max="4864" width="14.140625" style="106"/>
    <col min="4865" max="4865" width="8.85546875" style="106" customWidth="1"/>
    <col min="4866" max="4866" width="14.140625" style="106" customWidth="1"/>
    <col min="4867" max="4867" width="39.42578125" style="106" customWidth="1"/>
    <col min="4868" max="4868" width="28.7109375" style="106" customWidth="1"/>
    <col min="4869" max="5120" width="14.140625" style="106"/>
    <col min="5121" max="5121" width="8.85546875" style="106" customWidth="1"/>
    <col min="5122" max="5122" width="14.140625" style="106" customWidth="1"/>
    <col min="5123" max="5123" width="39.42578125" style="106" customWidth="1"/>
    <col min="5124" max="5124" width="28.7109375" style="106" customWidth="1"/>
    <col min="5125" max="5376" width="14.140625" style="106"/>
    <col min="5377" max="5377" width="8.85546875" style="106" customWidth="1"/>
    <col min="5378" max="5378" width="14.140625" style="106" customWidth="1"/>
    <col min="5379" max="5379" width="39.42578125" style="106" customWidth="1"/>
    <col min="5380" max="5380" width="28.7109375" style="106" customWidth="1"/>
    <col min="5381" max="5632" width="14.140625" style="106"/>
    <col min="5633" max="5633" width="8.85546875" style="106" customWidth="1"/>
    <col min="5634" max="5634" width="14.140625" style="106" customWidth="1"/>
    <col min="5635" max="5635" width="39.42578125" style="106" customWidth="1"/>
    <col min="5636" max="5636" width="28.7109375" style="106" customWidth="1"/>
    <col min="5637" max="5888" width="14.140625" style="106"/>
    <col min="5889" max="5889" width="8.85546875" style="106" customWidth="1"/>
    <col min="5890" max="5890" width="14.140625" style="106" customWidth="1"/>
    <col min="5891" max="5891" width="39.42578125" style="106" customWidth="1"/>
    <col min="5892" max="5892" width="28.7109375" style="106" customWidth="1"/>
    <col min="5893" max="6144" width="14.140625" style="106"/>
    <col min="6145" max="6145" width="8.85546875" style="106" customWidth="1"/>
    <col min="6146" max="6146" width="14.140625" style="106" customWidth="1"/>
    <col min="6147" max="6147" width="39.42578125" style="106" customWidth="1"/>
    <col min="6148" max="6148" width="28.7109375" style="106" customWidth="1"/>
    <col min="6149" max="6400" width="14.140625" style="106"/>
    <col min="6401" max="6401" width="8.85546875" style="106" customWidth="1"/>
    <col min="6402" max="6402" width="14.140625" style="106" customWidth="1"/>
    <col min="6403" max="6403" width="39.42578125" style="106" customWidth="1"/>
    <col min="6404" max="6404" width="28.7109375" style="106" customWidth="1"/>
    <col min="6405" max="6656" width="14.140625" style="106"/>
    <col min="6657" max="6657" width="8.85546875" style="106" customWidth="1"/>
    <col min="6658" max="6658" width="14.140625" style="106" customWidth="1"/>
    <col min="6659" max="6659" width="39.42578125" style="106" customWidth="1"/>
    <col min="6660" max="6660" width="28.7109375" style="106" customWidth="1"/>
    <col min="6661" max="6912" width="14.140625" style="106"/>
    <col min="6913" max="6913" width="8.85546875" style="106" customWidth="1"/>
    <col min="6914" max="6914" width="14.140625" style="106" customWidth="1"/>
    <col min="6915" max="6915" width="39.42578125" style="106" customWidth="1"/>
    <col min="6916" max="6916" width="28.7109375" style="106" customWidth="1"/>
    <col min="6917" max="7168" width="14.140625" style="106"/>
    <col min="7169" max="7169" width="8.85546875" style="106" customWidth="1"/>
    <col min="7170" max="7170" width="14.140625" style="106" customWidth="1"/>
    <col min="7171" max="7171" width="39.42578125" style="106" customWidth="1"/>
    <col min="7172" max="7172" width="28.7109375" style="106" customWidth="1"/>
    <col min="7173" max="7424" width="14.140625" style="106"/>
    <col min="7425" max="7425" width="8.85546875" style="106" customWidth="1"/>
    <col min="7426" max="7426" width="14.140625" style="106" customWidth="1"/>
    <col min="7427" max="7427" width="39.42578125" style="106" customWidth="1"/>
    <col min="7428" max="7428" width="28.7109375" style="106" customWidth="1"/>
    <col min="7429" max="7680" width="14.140625" style="106"/>
    <col min="7681" max="7681" width="8.85546875" style="106" customWidth="1"/>
    <col min="7682" max="7682" width="14.140625" style="106" customWidth="1"/>
    <col min="7683" max="7683" width="39.42578125" style="106" customWidth="1"/>
    <col min="7684" max="7684" width="28.7109375" style="106" customWidth="1"/>
    <col min="7685" max="7936" width="14.140625" style="106"/>
    <col min="7937" max="7937" width="8.85546875" style="106" customWidth="1"/>
    <col min="7938" max="7938" width="14.140625" style="106" customWidth="1"/>
    <col min="7939" max="7939" width="39.42578125" style="106" customWidth="1"/>
    <col min="7940" max="7940" width="28.7109375" style="106" customWidth="1"/>
    <col min="7941" max="8192" width="14.140625" style="106"/>
    <col min="8193" max="8193" width="8.85546875" style="106" customWidth="1"/>
    <col min="8194" max="8194" width="14.140625" style="106" customWidth="1"/>
    <col min="8195" max="8195" width="39.42578125" style="106" customWidth="1"/>
    <col min="8196" max="8196" width="28.7109375" style="106" customWidth="1"/>
    <col min="8197" max="8448" width="14.140625" style="106"/>
    <col min="8449" max="8449" width="8.85546875" style="106" customWidth="1"/>
    <col min="8450" max="8450" width="14.140625" style="106" customWidth="1"/>
    <col min="8451" max="8451" width="39.42578125" style="106" customWidth="1"/>
    <col min="8452" max="8452" width="28.7109375" style="106" customWidth="1"/>
    <col min="8453" max="8704" width="14.140625" style="106"/>
    <col min="8705" max="8705" width="8.85546875" style="106" customWidth="1"/>
    <col min="8706" max="8706" width="14.140625" style="106" customWidth="1"/>
    <col min="8707" max="8707" width="39.42578125" style="106" customWidth="1"/>
    <col min="8708" max="8708" width="28.7109375" style="106" customWidth="1"/>
    <col min="8709" max="8960" width="14.140625" style="106"/>
    <col min="8961" max="8961" width="8.85546875" style="106" customWidth="1"/>
    <col min="8962" max="8962" width="14.140625" style="106" customWidth="1"/>
    <col min="8963" max="8963" width="39.42578125" style="106" customWidth="1"/>
    <col min="8964" max="8964" width="28.7109375" style="106" customWidth="1"/>
    <col min="8965" max="9216" width="14.140625" style="106"/>
    <col min="9217" max="9217" width="8.85546875" style="106" customWidth="1"/>
    <col min="9218" max="9218" width="14.140625" style="106" customWidth="1"/>
    <col min="9219" max="9219" width="39.42578125" style="106" customWidth="1"/>
    <col min="9220" max="9220" width="28.7109375" style="106" customWidth="1"/>
    <col min="9221" max="9472" width="14.140625" style="106"/>
    <col min="9473" max="9473" width="8.85546875" style="106" customWidth="1"/>
    <col min="9474" max="9474" width="14.140625" style="106" customWidth="1"/>
    <col min="9475" max="9475" width="39.42578125" style="106" customWidth="1"/>
    <col min="9476" max="9476" width="28.7109375" style="106" customWidth="1"/>
    <col min="9477" max="9728" width="14.140625" style="106"/>
    <col min="9729" max="9729" width="8.85546875" style="106" customWidth="1"/>
    <col min="9730" max="9730" width="14.140625" style="106" customWidth="1"/>
    <col min="9731" max="9731" width="39.42578125" style="106" customWidth="1"/>
    <col min="9732" max="9732" width="28.7109375" style="106" customWidth="1"/>
    <col min="9733" max="9984" width="14.140625" style="106"/>
    <col min="9985" max="9985" width="8.85546875" style="106" customWidth="1"/>
    <col min="9986" max="9986" width="14.140625" style="106" customWidth="1"/>
    <col min="9987" max="9987" width="39.42578125" style="106" customWidth="1"/>
    <col min="9988" max="9988" width="28.7109375" style="106" customWidth="1"/>
    <col min="9989" max="10240" width="14.140625" style="106"/>
    <col min="10241" max="10241" width="8.85546875" style="106" customWidth="1"/>
    <col min="10242" max="10242" width="14.140625" style="106" customWidth="1"/>
    <col min="10243" max="10243" width="39.42578125" style="106" customWidth="1"/>
    <col min="10244" max="10244" width="28.7109375" style="106" customWidth="1"/>
    <col min="10245" max="10496" width="14.140625" style="106"/>
    <col min="10497" max="10497" width="8.85546875" style="106" customWidth="1"/>
    <col min="10498" max="10498" width="14.140625" style="106" customWidth="1"/>
    <col min="10499" max="10499" width="39.42578125" style="106" customWidth="1"/>
    <col min="10500" max="10500" width="28.7109375" style="106" customWidth="1"/>
    <col min="10501" max="10752" width="14.140625" style="106"/>
    <col min="10753" max="10753" width="8.85546875" style="106" customWidth="1"/>
    <col min="10754" max="10754" width="14.140625" style="106" customWidth="1"/>
    <col min="10755" max="10755" width="39.42578125" style="106" customWidth="1"/>
    <col min="10756" max="10756" width="28.7109375" style="106" customWidth="1"/>
    <col min="10757" max="11008" width="14.140625" style="106"/>
    <col min="11009" max="11009" width="8.85546875" style="106" customWidth="1"/>
    <col min="11010" max="11010" width="14.140625" style="106" customWidth="1"/>
    <col min="11011" max="11011" width="39.42578125" style="106" customWidth="1"/>
    <col min="11012" max="11012" width="28.7109375" style="106" customWidth="1"/>
    <col min="11013" max="11264" width="14.140625" style="106"/>
    <col min="11265" max="11265" width="8.85546875" style="106" customWidth="1"/>
    <col min="11266" max="11266" width="14.140625" style="106" customWidth="1"/>
    <col min="11267" max="11267" width="39.42578125" style="106" customWidth="1"/>
    <col min="11268" max="11268" width="28.7109375" style="106" customWidth="1"/>
    <col min="11269" max="11520" width="14.140625" style="106"/>
    <col min="11521" max="11521" width="8.85546875" style="106" customWidth="1"/>
    <col min="11522" max="11522" width="14.140625" style="106" customWidth="1"/>
    <col min="11523" max="11523" width="39.42578125" style="106" customWidth="1"/>
    <col min="11524" max="11524" width="28.7109375" style="106" customWidth="1"/>
    <col min="11525" max="11776" width="14.140625" style="106"/>
    <col min="11777" max="11777" width="8.85546875" style="106" customWidth="1"/>
    <col min="11778" max="11778" width="14.140625" style="106" customWidth="1"/>
    <col min="11779" max="11779" width="39.42578125" style="106" customWidth="1"/>
    <col min="11780" max="11780" width="28.7109375" style="106" customWidth="1"/>
    <col min="11781" max="12032" width="14.140625" style="106"/>
    <col min="12033" max="12033" width="8.85546875" style="106" customWidth="1"/>
    <col min="12034" max="12034" width="14.140625" style="106" customWidth="1"/>
    <col min="12035" max="12035" width="39.42578125" style="106" customWidth="1"/>
    <col min="12036" max="12036" width="28.7109375" style="106" customWidth="1"/>
    <col min="12037" max="12288" width="14.140625" style="106"/>
    <col min="12289" max="12289" width="8.85546875" style="106" customWidth="1"/>
    <col min="12290" max="12290" width="14.140625" style="106" customWidth="1"/>
    <col min="12291" max="12291" width="39.42578125" style="106" customWidth="1"/>
    <col min="12292" max="12292" width="28.7109375" style="106" customWidth="1"/>
    <col min="12293" max="12544" width="14.140625" style="106"/>
    <col min="12545" max="12545" width="8.85546875" style="106" customWidth="1"/>
    <col min="12546" max="12546" width="14.140625" style="106" customWidth="1"/>
    <col min="12547" max="12547" width="39.42578125" style="106" customWidth="1"/>
    <col min="12548" max="12548" width="28.7109375" style="106" customWidth="1"/>
    <col min="12549" max="12800" width="14.140625" style="106"/>
    <col min="12801" max="12801" width="8.85546875" style="106" customWidth="1"/>
    <col min="12802" max="12802" width="14.140625" style="106" customWidth="1"/>
    <col min="12803" max="12803" width="39.42578125" style="106" customWidth="1"/>
    <col min="12804" max="12804" width="28.7109375" style="106" customWidth="1"/>
    <col min="12805" max="13056" width="14.140625" style="106"/>
    <col min="13057" max="13057" width="8.85546875" style="106" customWidth="1"/>
    <col min="13058" max="13058" width="14.140625" style="106" customWidth="1"/>
    <col min="13059" max="13059" width="39.42578125" style="106" customWidth="1"/>
    <col min="13060" max="13060" width="28.7109375" style="106" customWidth="1"/>
    <col min="13061" max="13312" width="14.140625" style="106"/>
    <col min="13313" max="13313" width="8.85546875" style="106" customWidth="1"/>
    <col min="13314" max="13314" width="14.140625" style="106" customWidth="1"/>
    <col min="13315" max="13315" width="39.42578125" style="106" customWidth="1"/>
    <col min="13316" max="13316" width="28.7109375" style="106" customWidth="1"/>
    <col min="13317" max="13568" width="14.140625" style="106"/>
    <col min="13569" max="13569" width="8.85546875" style="106" customWidth="1"/>
    <col min="13570" max="13570" width="14.140625" style="106" customWidth="1"/>
    <col min="13571" max="13571" width="39.42578125" style="106" customWidth="1"/>
    <col min="13572" max="13572" width="28.7109375" style="106" customWidth="1"/>
    <col min="13573" max="13824" width="14.140625" style="106"/>
    <col min="13825" max="13825" width="8.85546875" style="106" customWidth="1"/>
    <col min="13826" max="13826" width="14.140625" style="106" customWidth="1"/>
    <col min="13827" max="13827" width="39.42578125" style="106" customWidth="1"/>
    <col min="13828" max="13828" width="28.7109375" style="106" customWidth="1"/>
    <col min="13829" max="14080" width="14.140625" style="106"/>
    <col min="14081" max="14081" width="8.85546875" style="106" customWidth="1"/>
    <col min="14082" max="14082" width="14.140625" style="106" customWidth="1"/>
    <col min="14083" max="14083" width="39.42578125" style="106" customWidth="1"/>
    <col min="14084" max="14084" width="28.7109375" style="106" customWidth="1"/>
    <col min="14085" max="14336" width="14.140625" style="106"/>
    <col min="14337" max="14337" width="8.85546875" style="106" customWidth="1"/>
    <col min="14338" max="14338" width="14.140625" style="106" customWidth="1"/>
    <col min="14339" max="14339" width="39.42578125" style="106" customWidth="1"/>
    <col min="14340" max="14340" width="28.7109375" style="106" customWidth="1"/>
    <col min="14341" max="14592" width="14.140625" style="106"/>
    <col min="14593" max="14593" width="8.85546875" style="106" customWidth="1"/>
    <col min="14594" max="14594" width="14.140625" style="106" customWidth="1"/>
    <col min="14595" max="14595" width="39.42578125" style="106" customWidth="1"/>
    <col min="14596" max="14596" width="28.7109375" style="106" customWidth="1"/>
    <col min="14597" max="14848" width="14.140625" style="106"/>
    <col min="14849" max="14849" width="8.85546875" style="106" customWidth="1"/>
    <col min="14850" max="14850" width="14.140625" style="106" customWidth="1"/>
    <col min="14851" max="14851" width="39.42578125" style="106" customWidth="1"/>
    <col min="14852" max="14852" width="28.7109375" style="106" customWidth="1"/>
    <col min="14853" max="15104" width="14.140625" style="106"/>
    <col min="15105" max="15105" width="8.85546875" style="106" customWidth="1"/>
    <col min="15106" max="15106" width="14.140625" style="106" customWidth="1"/>
    <col min="15107" max="15107" width="39.42578125" style="106" customWidth="1"/>
    <col min="15108" max="15108" width="28.7109375" style="106" customWidth="1"/>
    <col min="15109" max="15360" width="14.140625" style="106"/>
    <col min="15361" max="15361" width="8.85546875" style="106" customWidth="1"/>
    <col min="15362" max="15362" width="14.140625" style="106" customWidth="1"/>
    <col min="15363" max="15363" width="39.42578125" style="106" customWidth="1"/>
    <col min="15364" max="15364" width="28.7109375" style="106" customWidth="1"/>
    <col min="15365" max="15616" width="14.140625" style="106"/>
    <col min="15617" max="15617" width="8.85546875" style="106" customWidth="1"/>
    <col min="15618" max="15618" width="14.140625" style="106" customWidth="1"/>
    <col min="15619" max="15619" width="39.42578125" style="106" customWidth="1"/>
    <col min="15620" max="15620" width="28.7109375" style="106" customWidth="1"/>
    <col min="15621" max="15872" width="14.140625" style="106"/>
    <col min="15873" max="15873" width="8.85546875" style="106" customWidth="1"/>
    <col min="15874" max="15874" width="14.140625" style="106" customWidth="1"/>
    <col min="15875" max="15875" width="39.42578125" style="106" customWidth="1"/>
    <col min="15876" max="15876" width="28.7109375" style="106" customWidth="1"/>
    <col min="15877" max="16128" width="14.140625" style="106"/>
    <col min="16129" max="16129" width="8.85546875" style="106" customWidth="1"/>
    <col min="16130" max="16130" width="14.140625" style="106" customWidth="1"/>
    <col min="16131" max="16131" width="39.42578125" style="106" customWidth="1"/>
    <col min="16132" max="16132" width="28.7109375" style="106" customWidth="1"/>
    <col min="16133" max="16384" width="14.140625" style="106"/>
  </cols>
  <sheetData>
    <row r="2" spans="2:4" ht="24.95" customHeight="1">
      <c r="B2" s="105" t="s">
        <v>138</v>
      </c>
      <c r="C2" s="105"/>
      <c r="D2" s="105"/>
    </row>
    <row r="3" spans="2:4" ht="20.100000000000001" customHeight="1">
      <c r="B3" s="107" t="s">
        <v>139</v>
      </c>
      <c r="C3" s="108"/>
      <c r="D3" s="109"/>
    </row>
    <row r="4" spans="2:4" ht="20.100000000000001" customHeight="1">
      <c r="B4" s="110" t="s">
        <v>140</v>
      </c>
      <c r="C4" s="110" t="s">
        <v>141</v>
      </c>
      <c r="D4" s="110" t="s">
        <v>142</v>
      </c>
    </row>
    <row r="5" spans="2:4" ht="24.95" customHeight="1">
      <c r="B5" s="111" t="s">
        <v>143</v>
      </c>
      <c r="C5" s="112" t="s">
        <v>144</v>
      </c>
      <c r="D5" s="113" t="s">
        <v>145</v>
      </c>
    </row>
    <row r="6" spans="2:4" ht="24.95" customHeight="1">
      <c r="B6" s="111" t="s">
        <v>143</v>
      </c>
      <c r="C6" s="112" t="s">
        <v>146</v>
      </c>
      <c r="D6" s="113" t="s">
        <v>147</v>
      </c>
    </row>
    <row r="7" spans="2:4" ht="24.95" customHeight="1">
      <c r="B7" s="111" t="s">
        <v>148</v>
      </c>
      <c r="C7" s="112" t="s">
        <v>149</v>
      </c>
      <c r="D7" s="113" t="s">
        <v>150</v>
      </c>
    </row>
    <row r="8" spans="2:4" ht="24.95" customHeight="1">
      <c r="B8" s="111" t="s">
        <v>151</v>
      </c>
      <c r="C8" s="114" t="s">
        <v>152</v>
      </c>
      <c r="D8" s="113" t="s">
        <v>153</v>
      </c>
    </row>
    <row r="9" spans="2:4" ht="24.95" customHeight="1">
      <c r="B9" s="111" t="s">
        <v>154</v>
      </c>
      <c r="C9" s="112" t="s">
        <v>155</v>
      </c>
      <c r="D9" s="113" t="s">
        <v>145</v>
      </c>
    </row>
    <row r="10" spans="2:4" ht="24.95" customHeight="1">
      <c r="B10" s="111" t="s">
        <v>154</v>
      </c>
      <c r="C10" s="112" t="s">
        <v>156</v>
      </c>
      <c r="D10" s="113" t="s">
        <v>145</v>
      </c>
    </row>
    <row r="11" spans="2:4" ht="24.95" customHeight="1">
      <c r="B11" s="111" t="s">
        <v>157</v>
      </c>
      <c r="C11" s="112" t="s">
        <v>158</v>
      </c>
      <c r="D11" s="113" t="s">
        <v>145</v>
      </c>
    </row>
    <row r="12" spans="2:4" ht="24.95" customHeight="1">
      <c r="B12" s="111" t="s">
        <v>157</v>
      </c>
      <c r="C12" s="112" t="s">
        <v>159</v>
      </c>
      <c r="D12" s="113" t="s">
        <v>145</v>
      </c>
    </row>
    <row r="13" spans="2:4" ht="24.95" customHeight="1">
      <c r="B13" s="111" t="s">
        <v>160</v>
      </c>
      <c r="C13" s="112" t="s">
        <v>159</v>
      </c>
      <c r="D13" s="113" t="s">
        <v>145</v>
      </c>
    </row>
    <row r="14" spans="2:4" ht="24.95" customHeight="1">
      <c r="B14" s="111" t="s">
        <v>160</v>
      </c>
      <c r="C14" s="112" t="s">
        <v>161</v>
      </c>
      <c r="D14" s="113" t="s">
        <v>145</v>
      </c>
    </row>
    <row r="15" spans="2:4" ht="20.100000000000001" customHeight="1">
      <c r="B15" s="115" t="s">
        <v>162</v>
      </c>
      <c r="C15" s="115"/>
      <c r="D15" s="110" t="s">
        <v>142</v>
      </c>
    </row>
    <row r="16" spans="2:4" ht="24.95" customHeight="1">
      <c r="B16" s="111" t="s">
        <v>143</v>
      </c>
      <c r="C16" s="114" t="s">
        <v>163</v>
      </c>
      <c r="D16" s="113" t="s">
        <v>145</v>
      </c>
    </row>
    <row r="17" spans="2:4" ht="24.95" customHeight="1">
      <c r="B17" s="111" t="s">
        <v>148</v>
      </c>
      <c r="C17" s="114" t="s">
        <v>152</v>
      </c>
      <c r="D17" s="113" t="s">
        <v>153</v>
      </c>
    </row>
    <row r="18" spans="2:4" ht="24.95" customHeight="1">
      <c r="B18" s="111" t="s">
        <v>151</v>
      </c>
      <c r="C18" s="114" t="s">
        <v>164</v>
      </c>
      <c r="D18" s="113" t="s">
        <v>145</v>
      </c>
    </row>
    <row r="19" spans="2:4" ht="24.95" customHeight="1">
      <c r="B19" s="111" t="s">
        <v>154</v>
      </c>
      <c r="C19" s="114" t="s">
        <v>165</v>
      </c>
      <c r="D19" s="113" t="s">
        <v>166</v>
      </c>
    </row>
    <row r="20" spans="2:4" ht="24.95" customHeight="1">
      <c r="B20" s="111" t="s">
        <v>157</v>
      </c>
      <c r="C20" s="114" t="s">
        <v>159</v>
      </c>
      <c r="D20" s="113" t="s">
        <v>145</v>
      </c>
    </row>
    <row r="21" spans="2:4" ht="24.95" customHeight="1">
      <c r="B21" s="111" t="s">
        <v>160</v>
      </c>
      <c r="C21" s="114" t="s">
        <v>159</v>
      </c>
      <c r="D21" s="113" t="s">
        <v>145</v>
      </c>
    </row>
    <row r="22" spans="2:4" ht="20.100000000000001" customHeight="1">
      <c r="B22" s="115" t="s">
        <v>167</v>
      </c>
      <c r="C22" s="115"/>
      <c r="D22" s="110" t="s">
        <v>142</v>
      </c>
    </row>
    <row r="23" spans="2:4" ht="24.95" customHeight="1">
      <c r="B23" s="111" t="s">
        <v>143</v>
      </c>
      <c r="C23" s="112" t="s">
        <v>168</v>
      </c>
      <c r="D23" s="113" t="s">
        <v>145</v>
      </c>
    </row>
    <row r="24" spans="2:4" ht="24.95" customHeight="1">
      <c r="B24" s="111" t="s">
        <v>148</v>
      </c>
      <c r="C24" s="112" t="s">
        <v>168</v>
      </c>
      <c r="D24" s="113" t="s">
        <v>145</v>
      </c>
    </row>
    <row r="25" spans="2:4" ht="24.95" customHeight="1">
      <c r="B25" s="111" t="s">
        <v>148</v>
      </c>
      <c r="C25" s="112" t="s">
        <v>149</v>
      </c>
      <c r="D25" s="113" t="s">
        <v>150</v>
      </c>
    </row>
    <row r="26" spans="2:4" ht="24.95" customHeight="1">
      <c r="B26" s="111" t="s">
        <v>151</v>
      </c>
      <c r="C26" s="112" t="s">
        <v>168</v>
      </c>
      <c r="D26" s="113" t="s">
        <v>145</v>
      </c>
    </row>
    <row r="27" spans="2:4" ht="24.95" customHeight="1">
      <c r="B27" s="111" t="s">
        <v>151</v>
      </c>
      <c r="C27" s="112" t="s">
        <v>169</v>
      </c>
      <c r="D27" s="113" t="s">
        <v>145</v>
      </c>
    </row>
    <row r="28" spans="2:4" ht="24.95" customHeight="1">
      <c r="B28" s="111" t="s">
        <v>154</v>
      </c>
      <c r="C28" s="112" t="s">
        <v>170</v>
      </c>
      <c r="D28" s="113" t="s">
        <v>145</v>
      </c>
    </row>
    <row r="29" spans="2:4" ht="24.95" customHeight="1">
      <c r="B29" s="111" t="s">
        <v>154</v>
      </c>
      <c r="C29" s="112" t="s">
        <v>171</v>
      </c>
      <c r="D29" s="113" t="s">
        <v>145</v>
      </c>
    </row>
    <row r="30" spans="2:4" ht="24.95" customHeight="1">
      <c r="B30" s="111" t="s">
        <v>157</v>
      </c>
      <c r="C30" s="112" t="s">
        <v>172</v>
      </c>
      <c r="D30" s="113" t="s">
        <v>145</v>
      </c>
    </row>
    <row r="31" spans="2:4" ht="24.95" customHeight="1">
      <c r="B31" s="111" t="s">
        <v>160</v>
      </c>
      <c r="C31" s="112" t="s">
        <v>172</v>
      </c>
      <c r="D31" s="113" t="s">
        <v>145</v>
      </c>
    </row>
  </sheetData>
  <mergeCells count="4">
    <mergeCell ref="B2:D2"/>
    <mergeCell ref="B3:D3"/>
    <mergeCell ref="B15:C15"/>
    <mergeCell ref="B22:C22"/>
  </mergeCells>
  <pageMargins left="0.75" right="0.75" top="0.67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 Insured</vt:lpstr>
      <vt:lpstr>MBD</vt:lpstr>
      <vt:lpstr>Vendor format</vt:lpstr>
      <vt:lpstr>Claimed</vt:lpstr>
      <vt:lpstr>Sheet3</vt:lpstr>
      <vt:lpstr>MBD!Print_Area</vt:lpstr>
      <vt:lpstr>'Sum Insured'!Print_Area</vt:lpstr>
      <vt:lpstr>'Vendor format'!Print_Area</vt:lpstr>
      <vt:lpstr>MBD!Print_Titles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My Pc</cp:lastModifiedBy>
  <cp:lastPrinted>2018-01-20T11:21:28Z</cp:lastPrinted>
  <dcterms:created xsi:type="dcterms:W3CDTF">1996-10-14T23:33:28Z</dcterms:created>
  <dcterms:modified xsi:type="dcterms:W3CDTF">2018-01-20T11:32:02Z</dcterms:modified>
</cp:coreProperties>
</file>